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autoCompressPictures="0"/>
  <bookViews>
    <workbookView xWindow="3060" yWindow="1095" windowWidth="20610" windowHeight="11640" tabRatio="500"/>
  </bookViews>
  <sheets>
    <sheet name="Introduction" sheetId="4" r:id="rId1"/>
    <sheet name="Checklist" sheetId="5" r:id="rId2"/>
    <sheet name="Calculation Preview" sheetId="7" r:id="rId3"/>
    <sheet name="Config" sheetId="6" state="hidden" r:id="rId4"/>
  </sheets>
  <definedNames>
    <definedName name="_xlnm._FilterDatabase" localSheetId="1" hidden="1">Checklist!$A$6:$I$241</definedName>
    <definedName name="_xlnm._FilterDatabase" localSheetId="3" hidden="1">Config!$A$1:$Z$1</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10" i="4" l="1"/>
  <c r="I7" i="5"/>
  <c r="I8" i="5"/>
  <c r="I9" i="5"/>
  <c r="I10" i="5"/>
  <c r="J2" i="6"/>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6" i="5"/>
  <c r="J3" i="6"/>
  <c r="J4" i="6"/>
  <c r="J5" i="6"/>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6" i="5"/>
  <c r="D2" i="7"/>
  <c r="D3" i="7"/>
  <c r="G3" i="5"/>
  <c r="G4" i="5"/>
  <c r="C69" i="4"/>
  <c r="C66" i="4"/>
  <c r="C63" i="4"/>
  <c r="C60" i="4"/>
  <c r="C57" i="4"/>
  <c r="B55" i="4"/>
  <c r="B53" i="4"/>
  <c r="B51" i="4"/>
  <c r="B50" i="4"/>
  <c r="B49" i="4"/>
  <c r="B48" i="4"/>
  <c r="B47" i="4"/>
  <c r="B46" i="4"/>
  <c r="B45" i="4"/>
  <c r="B43" i="4"/>
  <c r="B41" i="4"/>
  <c r="B39" i="4"/>
  <c r="B37" i="4"/>
  <c r="B36" i="4"/>
  <c r="B35" i="4"/>
  <c r="B33" i="4"/>
  <c r="B31" i="4"/>
  <c r="B30" i="4"/>
  <c r="B28" i="4"/>
  <c r="B27" i="4"/>
  <c r="B25" i="4"/>
  <c r="B24" i="4"/>
  <c r="B22" i="4"/>
  <c r="B21" i="4"/>
  <c r="B19" i="4"/>
  <c r="B18" i="4"/>
  <c r="B16" i="4"/>
  <c r="B15" i="4"/>
  <c r="C12" i="4"/>
  <c r="B8" i="4"/>
  <c r="B7" i="4"/>
  <c r="B6" i="4"/>
  <c r="B4" i="4"/>
  <c r="B2" i="4"/>
  <c r="D44" i="7"/>
  <c r="C45" i="7"/>
  <c r="D45" i="7"/>
  <c r="C46" i="7"/>
  <c r="D46" i="7"/>
  <c r="E46" i="7"/>
  <c r="F46" i="7"/>
  <c r="C47" i="7"/>
  <c r="D47" i="7"/>
  <c r="E47" i="7"/>
  <c r="F47" i="7"/>
  <c r="C48" i="7"/>
  <c r="D48" i="7"/>
  <c r="E48" i="7"/>
  <c r="F48" i="7"/>
  <c r="C49" i="7"/>
  <c r="D49" i="7"/>
  <c r="E49" i="7"/>
  <c r="F49" i="7"/>
  <c r="C50" i="7"/>
  <c r="D50" i="7"/>
  <c r="E50" i="7"/>
  <c r="F50" i="7"/>
  <c r="C51" i="7"/>
  <c r="D51" i="7"/>
  <c r="E51" i="7"/>
  <c r="F51" i="7"/>
  <c r="C52" i="7"/>
  <c r="D52" i="7"/>
  <c r="E52" i="7"/>
  <c r="F52" i="7"/>
  <c r="D72" i="7"/>
  <c r="C73" i="7"/>
  <c r="D73" i="7"/>
  <c r="C74" i="7"/>
  <c r="D74" i="7"/>
  <c r="E74" i="7"/>
  <c r="F74" i="7"/>
  <c r="C75" i="7"/>
  <c r="D75" i="7"/>
  <c r="E75" i="7"/>
  <c r="F75" i="7"/>
  <c r="C76" i="7"/>
  <c r="D76" i="7"/>
  <c r="E76" i="7"/>
  <c r="F76" i="7"/>
  <c r="F33" i="7"/>
  <c r="F34" i="7"/>
  <c r="F35" i="7"/>
  <c r="F36" i="7"/>
  <c r="F37" i="7"/>
  <c r="F38" i="7"/>
  <c r="F40" i="7"/>
  <c r="F127" i="7"/>
  <c r="F128" i="7"/>
  <c r="F129" i="7"/>
  <c r="F130" i="7"/>
  <c r="F131" i="7"/>
  <c r="F133" i="7"/>
  <c r="F113" i="7"/>
  <c r="F114" i="7"/>
  <c r="F115" i="7"/>
  <c r="F116" i="7"/>
  <c r="F117" i="7"/>
  <c r="F118" i="7"/>
  <c r="F119" i="7"/>
  <c r="F121" i="7"/>
  <c r="F94" i="7"/>
  <c r="F95" i="7"/>
  <c r="F97" i="7"/>
  <c r="F60" i="7"/>
  <c r="F61" i="7"/>
  <c r="F62" i="7"/>
  <c r="F63" i="7"/>
  <c r="F64" i="7"/>
  <c r="F65" i="7"/>
  <c r="F66" i="7"/>
  <c r="F68" i="7"/>
  <c r="F54" i="7"/>
  <c r="F20" i="7"/>
  <c r="F21" i="7"/>
  <c r="F22" i="7"/>
  <c r="F23" i="7"/>
  <c r="F24" i="7"/>
  <c r="F25" i="7"/>
  <c r="F27" i="7"/>
  <c r="F7" i="7"/>
  <c r="F8" i="7"/>
  <c r="F9" i="7"/>
  <c r="F10" i="7"/>
  <c r="F11" i="7"/>
  <c r="F12" i="7"/>
  <c r="F14" i="7"/>
  <c r="E14" i="7"/>
  <c r="E27" i="7"/>
  <c r="E54" i="7"/>
  <c r="E68" i="7"/>
  <c r="F78" i="7"/>
  <c r="E78" i="7"/>
  <c r="F84" i="7"/>
  <c r="F85" i="7"/>
  <c r="F86" i="7"/>
  <c r="F88" i="7"/>
  <c r="E88" i="7"/>
  <c r="E97" i="7"/>
  <c r="F103" i="7"/>
  <c r="F104" i="7"/>
  <c r="F105" i="7"/>
  <c r="F107" i="7"/>
  <c r="E107" i="7"/>
  <c r="E121" i="7"/>
  <c r="E134" i="7"/>
  <c r="E133" i="7"/>
  <c r="E122" i="7"/>
  <c r="E15" i="7"/>
  <c r="E28" i="7"/>
  <c r="E55" i="7"/>
  <c r="E69" i="7"/>
  <c r="E79" i="7"/>
  <c r="E89" i="7"/>
  <c r="E98" i="7"/>
  <c r="E103" i="7"/>
  <c r="E104" i="7"/>
  <c r="E105" i="7"/>
  <c r="E108" i="7"/>
  <c r="E128" i="7"/>
  <c r="E129" i="7"/>
  <c r="E130" i="7"/>
  <c r="E131" i="7"/>
  <c r="E127" i="7"/>
  <c r="E114" i="7"/>
  <c r="E115" i="7"/>
  <c r="E116" i="7"/>
  <c r="E117" i="7"/>
  <c r="E118" i="7"/>
  <c r="E119" i="7"/>
  <c r="E113" i="7"/>
  <c r="E95" i="7"/>
  <c r="E94" i="7"/>
  <c r="E85" i="7"/>
  <c r="E86" i="7"/>
  <c r="E84" i="7"/>
  <c r="E61" i="7"/>
  <c r="E62" i="7"/>
  <c r="E63" i="7"/>
  <c r="E64" i="7"/>
  <c r="E65" i="7"/>
  <c r="E66" i="7"/>
  <c r="E60" i="7"/>
  <c r="E34" i="7"/>
  <c r="E35" i="7"/>
  <c r="E36" i="7"/>
  <c r="E37" i="7"/>
  <c r="E38" i="7"/>
  <c r="E33" i="7"/>
  <c r="E21" i="7"/>
  <c r="E22" i="7"/>
  <c r="E23" i="7"/>
  <c r="E24" i="7"/>
  <c r="E25" i="7"/>
  <c r="E20" i="7"/>
  <c r="E8" i="7"/>
  <c r="E9" i="7"/>
  <c r="E10" i="7"/>
  <c r="E11" i="7"/>
  <c r="E12" i="7"/>
  <c r="E7" i="7"/>
  <c r="G207" i="5"/>
  <c r="D141" i="7"/>
  <c r="D139" i="7"/>
  <c r="G129" i="5"/>
  <c r="G130" i="5"/>
  <c r="G131" i="5"/>
  <c r="G132" i="5"/>
  <c r="G133" i="5"/>
  <c r="G134" i="5"/>
  <c r="G140" i="5"/>
  <c r="G141" i="5"/>
  <c r="G142" i="5"/>
  <c r="G143" i="5"/>
  <c r="G144" i="5"/>
  <c r="G145" i="5"/>
  <c r="G151" i="5"/>
  <c r="G152" i="5"/>
  <c r="G153" i="5"/>
  <c r="G154" i="5"/>
  <c r="G155" i="5"/>
  <c r="G156" i="5"/>
  <c r="G162" i="5"/>
  <c r="G163" i="5"/>
  <c r="G164" i="5"/>
  <c r="G165" i="5"/>
  <c r="G166" i="5"/>
  <c r="G167" i="5"/>
  <c r="G168" i="5"/>
  <c r="G174" i="5"/>
  <c r="G175" i="5"/>
  <c r="G176" i="5"/>
  <c r="G177" i="5"/>
  <c r="G178" i="5"/>
  <c r="G179" i="5"/>
  <c r="G180" i="5"/>
  <c r="G186" i="5"/>
  <c r="G187" i="5"/>
  <c r="G188" i="5"/>
  <c r="G194" i="5"/>
  <c r="G195" i="5"/>
  <c r="G196" i="5"/>
  <c r="G202" i="5"/>
  <c r="G203" i="5"/>
  <c r="G209" i="5"/>
  <c r="G210" i="5"/>
  <c r="G211" i="5"/>
  <c r="G217" i="5"/>
  <c r="G218" i="5"/>
  <c r="G219" i="5"/>
  <c r="G220" i="5"/>
  <c r="G221" i="5"/>
  <c r="G222" i="5"/>
  <c r="G223" i="5"/>
  <c r="G229" i="5"/>
  <c r="G230" i="5"/>
  <c r="G231" i="5"/>
  <c r="G232" i="5"/>
  <c r="G233" i="5"/>
  <c r="D140" i="7"/>
  <c r="D41" i="7"/>
  <c r="D40" i="7"/>
  <c r="D38" i="7"/>
  <c r="C38" i="7"/>
  <c r="D37" i="7"/>
  <c r="C37" i="7"/>
  <c r="D36" i="7"/>
  <c r="C36" i="7"/>
  <c r="D35" i="7"/>
  <c r="C35" i="7"/>
  <c r="D34" i="7"/>
  <c r="C34" i="7"/>
  <c r="D33" i="7"/>
  <c r="C33" i="7"/>
  <c r="D32" i="7"/>
  <c r="C32" i="7"/>
  <c r="D31" i="7"/>
  <c r="D119" i="7"/>
  <c r="C119" i="7"/>
  <c r="C105" i="7"/>
  <c r="D105" i="7"/>
  <c r="D65" i="7"/>
  <c r="C65" i="7"/>
  <c r="D134" i="7"/>
  <c r="D133" i="7"/>
  <c r="D131" i="7"/>
  <c r="C131" i="7"/>
  <c r="D130" i="7"/>
  <c r="C130" i="7"/>
  <c r="D129" i="7"/>
  <c r="C129" i="7"/>
  <c r="D128" i="7"/>
  <c r="C128" i="7"/>
  <c r="D127" i="7"/>
  <c r="C127" i="7"/>
  <c r="D126" i="7"/>
  <c r="C126" i="7"/>
  <c r="D125" i="7"/>
  <c r="D122" i="7"/>
  <c r="D121" i="7"/>
  <c r="D118" i="7"/>
  <c r="C118" i="7"/>
  <c r="D117" i="7"/>
  <c r="C117" i="7"/>
  <c r="D116" i="7"/>
  <c r="C116" i="7"/>
  <c r="D115" i="7"/>
  <c r="C115" i="7"/>
  <c r="D114" i="7"/>
  <c r="C114" i="7"/>
  <c r="D113" i="7"/>
  <c r="C113" i="7"/>
  <c r="D112" i="7"/>
  <c r="C112" i="7"/>
  <c r="D111" i="7"/>
  <c r="D108" i="7"/>
  <c r="D107" i="7"/>
  <c r="D104" i="7"/>
  <c r="C104" i="7"/>
  <c r="D103" i="7"/>
  <c r="C103" i="7"/>
  <c r="D102" i="7"/>
  <c r="C102" i="7"/>
  <c r="D101" i="7"/>
  <c r="D98" i="7"/>
  <c r="D97" i="7"/>
  <c r="D95" i="7"/>
  <c r="C95" i="7"/>
  <c r="D94" i="7"/>
  <c r="C94" i="7"/>
  <c r="D93" i="7"/>
  <c r="C93" i="7"/>
  <c r="D92" i="7"/>
  <c r="D89" i="7"/>
  <c r="D88" i="7"/>
  <c r="D86" i="7"/>
  <c r="C86" i="7"/>
  <c r="D85" i="7"/>
  <c r="C85" i="7"/>
  <c r="D84" i="7"/>
  <c r="C84" i="7"/>
  <c r="D83" i="7"/>
  <c r="C83" i="7"/>
  <c r="D82" i="7"/>
  <c r="D79" i="7"/>
  <c r="D78" i="7"/>
  <c r="D69" i="7"/>
  <c r="D68" i="7"/>
  <c r="D66" i="7"/>
  <c r="C66" i="7"/>
  <c r="D64" i="7"/>
  <c r="C64" i="7"/>
  <c r="D63" i="7"/>
  <c r="C63" i="7"/>
  <c r="D62" i="7"/>
  <c r="C62" i="7"/>
  <c r="D61" i="7"/>
  <c r="C61" i="7"/>
  <c r="D60" i="7"/>
  <c r="C60" i="7"/>
  <c r="D59" i="7"/>
  <c r="C59" i="7"/>
  <c r="D58" i="7"/>
  <c r="D55" i="7"/>
  <c r="D54" i="7"/>
  <c r="D28" i="7"/>
  <c r="D27" i="7"/>
  <c r="D25" i="7"/>
  <c r="C25" i="7"/>
  <c r="D24" i="7"/>
  <c r="C24" i="7"/>
  <c r="D23" i="7"/>
  <c r="C23" i="7"/>
  <c r="D22" i="7"/>
  <c r="C22" i="7"/>
  <c r="D21" i="7"/>
  <c r="C21" i="7"/>
  <c r="D20" i="7"/>
  <c r="C20" i="7"/>
  <c r="D19" i="7"/>
  <c r="C19" i="7"/>
  <c r="D18" i="7"/>
  <c r="C6" i="7"/>
  <c r="D6" i="7"/>
  <c r="C8" i="7"/>
  <c r="C9" i="7"/>
  <c r="C10" i="7"/>
  <c r="C11" i="7"/>
  <c r="C12" i="7"/>
  <c r="C7" i="7"/>
  <c r="D14" i="7"/>
  <c r="D15" i="7"/>
  <c r="D12" i="7"/>
  <c r="D11" i="7"/>
  <c r="D10" i="7"/>
  <c r="D9" i="7"/>
  <c r="D8" i="7"/>
  <c r="D7" i="7"/>
  <c r="D5" i="7"/>
  <c r="C38" i="5"/>
  <c r="C12" i="5"/>
  <c r="C13" i="5"/>
  <c r="C14" i="5"/>
  <c r="C15" i="5"/>
  <c r="C16" i="5"/>
  <c r="C17" i="5"/>
  <c r="C18" i="5"/>
  <c r="C19" i="5"/>
  <c r="C20" i="5"/>
  <c r="C21" i="5"/>
  <c r="C22" i="5"/>
  <c r="C23" i="5"/>
  <c r="C24" i="5"/>
  <c r="C25" i="5"/>
  <c r="C26" i="5"/>
  <c r="C27" i="5"/>
  <c r="C28" i="5"/>
  <c r="C29" i="5"/>
  <c r="C30" i="5"/>
  <c r="C31" i="5"/>
  <c r="C32" i="5"/>
  <c r="C33" i="5"/>
  <c r="C34" i="5"/>
  <c r="C35" i="5"/>
  <c r="C36" i="5"/>
  <c r="C37"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7" i="5"/>
  <c r="C108" i="5"/>
  <c r="C109" i="5"/>
  <c r="C110" i="5"/>
  <c r="C111" i="5"/>
  <c r="C112" i="5"/>
  <c r="C113" i="5"/>
  <c r="C114" i="5"/>
  <c r="C115" i="5"/>
  <c r="C116" i="5"/>
  <c r="C117" i="5"/>
  <c r="C118" i="5"/>
  <c r="C119" i="5"/>
  <c r="C120" i="5"/>
  <c r="C121" i="5"/>
  <c r="C122" i="5"/>
  <c r="C123" i="5"/>
  <c r="C124" i="5"/>
  <c r="C126" i="5"/>
  <c r="C127" i="5"/>
  <c r="C128" i="5"/>
  <c r="C129" i="5"/>
  <c r="C130" i="5"/>
  <c r="C131" i="5"/>
  <c r="C132" i="5"/>
  <c r="C133" i="5"/>
  <c r="C134" i="5"/>
  <c r="C135" i="5"/>
  <c r="C136" i="5"/>
  <c r="C138" i="5"/>
  <c r="C139" i="5"/>
  <c r="C140" i="5"/>
  <c r="C141" i="5"/>
  <c r="C142" i="5"/>
  <c r="C143" i="5"/>
  <c r="C144" i="5"/>
  <c r="C145" i="5"/>
  <c r="C146" i="5"/>
  <c r="C147" i="5"/>
  <c r="C149" i="5"/>
  <c r="C150" i="5"/>
  <c r="C151" i="5"/>
  <c r="C152" i="5"/>
  <c r="C153" i="5"/>
  <c r="C154" i="5"/>
  <c r="C155" i="5"/>
  <c r="C156" i="5"/>
  <c r="C157" i="5"/>
  <c r="C158" i="5"/>
  <c r="C160" i="5"/>
  <c r="C161" i="5"/>
  <c r="C162" i="5"/>
  <c r="C163" i="5"/>
  <c r="C164" i="5"/>
  <c r="C165" i="5"/>
  <c r="C166" i="5"/>
  <c r="C167" i="5"/>
  <c r="C168" i="5"/>
  <c r="C169" i="5"/>
  <c r="C170" i="5"/>
  <c r="C172" i="5"/>
  <c r="C173" i="5"/>
  <c r="C174" i="5"/>
  <c r="C175" i="5"/>
  <c r="C176" i="5"/>
  <c r="C177" i="5"/>
  <c r="C178" i="5"/>
  <c r="C179" i="5"/>
  <c r="C180" i="5"/>
  <c r="C181" i="5"/>
  <c r="C182" i="5"/>
  <c r="C184" i="5"/>
  <c r="C185" i="5"/>
  <c r="C186" i="5"/>
  <c r="C187" i="5"/>
  <c r="C188" i="5"/>
  <c r="C189" i="5"/>
  <c r="C190" i="5"/>
  <c r="C192" i="5"/>
  <c r="C193" i="5"/>
  <c r="C194" i="5"/>
  <c r="C195" i="5"/>
  <c r="C196" i="5"/>
  <c r="C197" i="5"/>
  <c r="C198" i="5"/>
  <c r="C200" i="5"/>
  <c r="C201" i="5"/>
  <c r="C202" i="5"/>
  <c r="C203" i="5"/>
  <c r="C204" i="5"/>
  <c r="C205" i="5"/>
  <c r="C207" i="5"/>
  <c r="C208" i="5"/>
  <c r="C209" i="5"/>
  <c r="C210" i="5"/>
  <c r="C211" i="5"/>
  <c r="C212" i="5"/>
  <c r="C213" i="5"/>
  <c r="C215" i="5"/>
  <c r="C216" i="5"/>
  <c r="C217" i="5"/>
  <c r="C218" i="5"/>
  <c r="C219" i="5"/>
  <c r="C220" i="5"/>
  <c r="C221" i="5"/>
  <c r="C222" i="5"/>
  <c r="C223" i="5"/>
  <c r="C224" i="5"/>
  <c r="C225" i="5"/>
  <c r="C227" i="5"/>
  <c r="C228" i="5"/>
  <c r="C229" i="5"/>
  <c r="C230" i="5"/>
  <c r="C231" i="5"/>
  <c r="C232" i="5"/>
  <c r="C233" i="5"/>
  <c r="C234" i="5"/>
  <c r="C235" i="5"/>
  <c r="C237" i="5"/>
  <c r="C238" i="5"/>
  <c r="C239" i="5"/>
  <c r="C240" i="5"/>
  <c r="C11" i="5"/>
  <c r="C8" i="5"/>
  <c r="C9" i="5"/>
  <c r="C10" i="5"/>
  <c r="C6" i="5"/>
  <c r="I241"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7" i="5"/>
  <c r="G108" i="5"/>
  <c r="G109" i="5"/>
  <c r="G110" i="5"/>
  <c r="G111" i="5"/>
  <c r="G112" i="5"/>
  <c r="G113" i="5"/>
  <c r="G114" i="5"/>
  <c r="G115" i="5"/>
  <c r="G116" i="5"/>
  <c r="G117" i="5"/>
  <c r="G118" i="5"/>
  <c r="G119" i="5"/>
  <c r="G120" i="5"/>
  <c r="G121" i="5"/>
  <c r="G122" i="5"/>
  <c r="G123" i="5"/>
  <c r="G124" i="5"/>
  <c r="G126" i="5"/>
  <c r="G127" i="5"/>
  <c r="G128" i="5"/>
  <c r="G135" i="5"/>
  <c r="G136" i="5"/>
  <c r="G138" i="5"/>
  <c r="G139" i="5"/>
  <c r="G146" i="5"/>
  <c r="G147" i="5"/>
  <c r="G149" i="5"/>
  <c r="G150" i="5"/>
  <c r="G157" i="5"/>
  <c r="G158" i="5"/>
  <c r="G160" i="5"/>
  <c r="G161" i="5"/>
  <c r="G169" i="5"/>
  <c r="G170" i="5"/>
  <c r="G172" i="5"/>
  <c r="G173" i="5"/>
  <c r="G181" i="5"/>
  <c r="G182" i="5"/>
  <c r="G184" i="5"/>
  <c r="G185" i="5"/>
  <c r="G189" i="5"/>
  <c r="G190" i="5"/>
  <c r="G192" i="5"/>
  <c r="G193" i="5"/>
  <c r="G197" i="5"/>
  <c r="G198" i="5"/>
  <c r="G200" i="5"/>
  <c r="G201" i="5"/>
  <c r="G204" i="5"/>
  <c r="G205" i="5"/>
  <c r="G208" i="5"/>
  <c r="G212" i="5"/>
  <c r="G213" i="5"/>
  <c r="G215" i="5"/>
  <c r="G216" i="5"/>
  <c r="G224" i="5"/>
  <c r="G225" i="5"/>
  <c r="G227" i="5"/>
  <c r="G228" i="5"/>
  <c r="G234" i="5"/>
  <c r="G235" i="5"/>
  <c r="G237" i="5"/>
  <c r="G238" i="5"/>
  <c r="G239" i="5"/>
  <c r="G240" i="5"/>
  <c r="G6" i="5"/>
  <c r="F139" i="7"/>
  <c r="E139" i="7"/>
  <c r="E40" i="7"/>
  <c r="E41" i="7"/>
  <c r="F140" i="7"/>
  <c r="E141" i="7"/>
</calcChain>
</file>

<file path=xl/sharedStrings.xml><?xml version="1.0" encoding="utf-8"?>
<sst xmlns="http://schemas.openxmlformats.org/spreadsheetml/2006/main" count="2963" uniqueCount="2217">
  <si>
    <t>GRASP MASTER DATA</t>
  </si>
  <si>
    <t>Company name:*</t>
  </si>
  <si>
    <t>Address:*</t>
  </si>
  <si>
    <t>Telephone:*</t>
  </si>
  <si>
    <t>Email:</t>
  </si>
  <si>
    <t>Fax:</t>
  </si>
  <si>
    <t>Assessment date:*</t>
  </si>
  <si>
    <t>Contact person:*</t>
  </si>
  <si>
    <t>Are produce handling (PH) facilities included in the GRASP assessment?</t>
  </si>
  <si>
    <t>If yes, which?</t>
  </si>
  <si>
    <t>PERSON RESPONSIBLE FOR THE IMPLEMENTATION OF GRASP</t>
  </si>
  <si>
    <t>EMPLOYEES' REPRESENTATIVE</t>
  </si>
  <si>
    <t xml:space="preserve">Present at the opening meeting?  </t>
  </si>
  <si>
    <t>Present at the closing meeting?</t>
  </si>
  <si>
    <t>Name of certification body:</t>
  </si>
  <si>
    <t>GRASP CHECKLIST</t>
  </si>
  <si>
    <t>Evidence/Remarks:</t>
  </si>
  <si>
    <t>Employees are regularly and actively informed about the complaint and suggestion procedure.</t>
  </si>
  <si>
    <t>The procedure sets a timeframe to resolve complaints and suggestions (e.g. during the next month).</t>
  </si>
  <si>
    <t>Documented evidence that the payment is made in defined intervals (e.g. pay slips or pay registers) is available for the employees (random checks).</t>
  </si>
  <si>
    <t>There is evidence of an on-site schooling system when access to schools is not available.</t>
  </si>
  <si>
    <t>The records indicate the regular working time for employees on a daily basis.</t>
  </si>
  <si>
    <t>The records indicate the overtime hours as defined by contracts per legislation for all employees on a daily basis.</t>
  </si>
  <si>
    <t>The records indicate the breaks/festive days for the employees (on a daily basis).</t>
  </si>
  <si>
    <t>The working records are regularly approved by the employees (e.g. regularly signed record sheet, checking clock).</t>
  </si>
  <si>
    <t>The records are kept for at least 24 months.</t>
  </si>
  <si>
    <t>Working hours including overtime as shown in the records indicate compliance with legal regulations and/or collective bargaining agreements.</t>
  </si>
  <si>
    <t>Rest breaks/days as shown in the records indicate compliance with national regulations and/or bargaining agreements.</t>
  </si>
  <si>
    <t>The records indicate that rest breaks/days are also guaranteed during peak season.</t>
  </si>
  <si>
    <t>RECOMENDATIONS FOR GOOD PRACTICE</t>
  </si>
  <si>
    <t>R1</t>
  </si>
  <si>
    <t xml:space="preserve">Does the producer have any other external audits or certification covering social practices? If yes, which? </t>
  </si>
  <si>
    <t>Has the Certification Body reported this finding to the local/national responsible and competent authority?</t>
  </si>
  <si>
    <t>Is produce handling sub-contracted?</t>
  </si>
  <si>
    <t>If yes:</t>
  </si>
  <si>
    <t>Name of the PH company:</t>
  </si>
  <si>
    <t>GGN/GLN of the PH company (if applicable):</t>
  </si>
  <si>
    <t>Name and location of the assessed PH Facilities:</t>
  </si>
  <si>
    <t>Does the company subcontract any other activities?</t>
  </si>
  <si>
    <t>If yes, which one?</t>
  </si>
  <si>
    <t>Pest and rodent control</t>
  </si>
  <si>
    <t>Crop protection</t>
  </si>
  <si>
    <t>Harvest</t>
  </si>
  <si>
    <t>Nationalities of employees</t>
  </si>
  <si>
    <t>Name of assessor:</t>
  </si>
  <si>
    <t>Standard 2:</t>
  </si>
  <si>
    <t>Valid to:</t>
  </si>
  <si>
    <t>Standard 3:</t>
  </si>
  <si>
    <t>Standard 4:</t>
  </si>
  <si>
    <t>PH Facility 1</t>
  </si>
  <si>
    <t>PH Facility 2</t>
  </si>
  <si>
    <t>PH Facility 3</t>
  </si>
  <si>
    <t>PH Facility 4</t>
  </si>
  <si>
    <t>PH Facility 5</t>
  </si>
  <si>
    <t>PH Facility 6</t>
  </si>
  <si>
    <t>Standard 1:</t>
  </si>
  <si>
    <t>The election/nomination procedure has been defined and communicated to all employees.</t>
  </si>
  <si>
    <t>A documented complaint and suggestion procedure is available, appropriate to the size of the company.</t>
  </si>
  <si>
    <t>The declaration is complete and contains at least all points referred to ILO core labor conventions.</t>
  </si>
  <si>
    <t>The declaration is actively communicated to the employees (e.g. displayed on the production site/in the handling unit/management office or attached to the working contract, information at meetings etc.).</t>
  </si>
  <si>
    <t>Random checks show availability of written contracts for all employees signed by both parties.</t>
  </si>
  <si>
    <t>There is evidence that the employees have the correct contract according to national legislation and/or collective bargaining agreements (as stipulated in the applicable GRASP National Interpretation Guideline).</t>
  </si>
  <si>
    <t>Documentation shows that the election and the counting of votes were carried out fairly and openly. In case of representative(s) not elected but nominated, there is a document justifying why elections could not take place.</t>
  </si>
  <si>
    <t>The working contracts or attachments to the contracts include basic information on the contract period (e.g. permanent, period or day laborer etc.), the wage, working hours, breaks, and a basic job description.</t>
  </si>
  <si>
    <t>If non-national employees are working for the company, records indicate their legal status for being employed by the company. A respective working permit is available.</t>
  </si>
  <si>
    <t>Records of the employees must be accessible for at least 24 months.</t>
  </si>
  <si>
    <t>Pay slips or pay registers give clear indication on the number of compensated working time or harvested amount including overtime (hours/days).</t>
  </si>
  <si>
    <t>A time recording system is implemented, appropriate to the size of the company (e.g. time record sheet, check clock, electronic cards, etc.).</t>
  </si>
  <si>
    <t>Are the subcontracted activities included in the GRASP assessment?</t>
  </si>
  <si>
    <t>Comments:</t>
  </si>
  <si>
    <t>Did the management sign a self-declaration saying that if there were employees GRASP would be implemented?</t>
  </si>
  <si>
    <t>Name of company management:</t>
  </si>
  <si>
    <t>In the contract, there is no contradiction to the self-declaration on good social practice.</t>
  </si>
  <si>
    <t>1. CERTIFICATE HOLDER REGISTRATION DATA</t>
  </si>
  <si>
    <t>Producer GGN/GLN:*</t>
  </si>
  <si>
    <t>Has the Certification Body detected any significant breach of legal requirement concerning labor conditions?</t>
  </si>
  <si>
    <t>Does the produce handling facility(ies) have any social standards implemented?</t>
  </si>
  <si>
    <t>Others (please specify):</t>
  </si>
  <si>
    <t>2. STRUCTURE OF EMPLOYMENT</t>
  </si>
  <si>
    <t xml:space="preserve">Month(s) of peak season (if applicable): </t>
  </si>
  <si>
    <t>% of employees living in accommodation provided by  the company (if applicable):</t>
  </si>
  <si>
    <t>Total number of employees</t>
  </si>
  <si>
    <t>3. PRESENCE DURING THE ASSESSMENT</t>
  </si>
  <si>
    <t>SITE MANAGEMENT</t>
  </si>
  <si>
    <t>Present at the assessment?</t>
  </si>
  <si>
    <t>Assesment results reviewed with company management?</t>
  </si>
  <si>
    <t>Duration of the assessment:</t>
  </si>
  <si>
    <t>1.1</t>
  </si>
  <si>
    <t>1.2</t>
  </si>
  <si>
    <t>1.3</t>
  </si>
  <si>
    <t>1.4</t>
  </si>
  <si>
    <t>1.5</t>
  </si>
  <si>
    <t>1.6</t>
  </si>
  <si>
    <t>The election/nomination has taken place in the ongoing year or production period. The representation is current (all elected/nominated person(s) according to the list still working for the company).</t>
  </si>
  <si>
    <t>Corrective Actions:</t>
  </si>
  <si>
    <t>COMPLAINT PROCEDURE</t>
  </si>
  <si>
    <t>2.1</t>
  </si>
  <si>
    <t>2.2</t>
  </si>
  <si>
    <t>2.3</t>
  </si>
  <si>
    <t>2.4</t>
  </si>
  <si>
    <t>2.5</t>
  </si>
  <si>
    <t>2.6</t>
  </si>
  <si>
    <t>The procedure states clearly that employees will not be penalized for filing complaints or suggestions.</t>
  </si>
  <si>
    <t>The complaints, suggestions and their follow-up are documented and available for the last 24 months.</t>
  </si>
  <si>
    <t>SELF-DECLARATION ON GOOD SOCIAL PRACTICES</t>
  </si>
  <si>
    <t>The declaration is checked and revised at least every 3 years or whenever necessary.</t>
  </si>
  <si>
    <t>ACCESS TO NATIONAL LABOUR REGULATIONS</t>
  </si>
  <si>
    <t>4.1</t>
  </si>
  <si>
    <t>4.2</t>
  </si>
  <si>
    <t>4.3</t>
  </si>
  <si>
    <t>4.4</t>
  </si>
  <si>
    <t>4.5</t>
  </si>
  <si>
    <t>4.6</t>
  </si>
  <si>
    <t>4.7</t>
  </si>
  <si>
    <t>WORKING CONTRACTS</t>
  </si>
  <si>
    <t>CP: Can valid copies of working contracts be shown for the employees? Are the working contracts compliant with applicable legislation and/or collective bargaining agreements and do they indicate at least full names, nationality, a job description, date of birth, date of entry, the regular working time, wage and the period of employment? Have they been signed by both the employee and the employer?
CC: For every employee, a contract can be shown to the assessor on request on a sample basis. The contracts correspond with the applicable legislation and/or collective bargaining agreements. Both the employees as well as the employer have signed them. Records contain at least full names, nationality, job description, date of birth, date of entry, the regular working time, wage and the period of employment (e.g. permanent, period or day laborer etc.) and for non-national employees their legal status and working permit. The contract does not show any contradiction to the self-declaration on good social practices. Records of the employees must be accessible for at least 24 months.</t>
  </si>
  <si>
    <t>5.1</t>
  </si>
  <si>
    <t>5.2</t>
  </si>
  <si>
    <t>5.3</t>
  </si>
  <si>
    <t>5.4</t>
  </si>
  <si>
    <t>5.5</t>
  </si>
  <si>
    <t>5.6</t>
  </si>
  <si>
    <t>5.7</t>
  </si>
  <si>
    <t>PAYSLIPS</t>
  </si>
  <si>
    <t>6.1</t>
  </si>
  <si>
    <t>6.2</t>
  </si>
  <si>
    <t>6.3</t>
  </si>
  <si>
    <t>The records of payments are kept for at least 24 months.</t>
  </si>
  <si>
    <t>WAGES</t>
  </si>
  <si>
    <t>CP: Do pay slips/pay registers indicate the conformity of payment with at least legal regulations and/or collective bargaining agreements?
CC: Wages and overtime payment documented on the pay slips/pay registers indicate compliance with legal regulations (minimum wages) and/or collective bargaining agreements 
as specified in the GRASP National Interpretation Guideline. If payment is calculated per unit, employees shall be able to gain at least the legal minimum wage (on average) within regular working hours.</t>
  </si>
  <si>
    <t>7.1</t>
  </si>
  <si>
    <t>7.2</t>
  </si>
  <si>
    <t>7.3</t>
  </si>
  <si>
    <t>Wages and overtime payments as shown in the records are according to the contracts and indicate compliance with national labor regulations (minimum wages), and/or collective bargaining agreements as specified in the GRASP National Interpretation Guideline.</t>
  </si>
  <si>
    <t>Independently from the calculation unit, pay slips/pay registers document that employees gain in average at least the legal minimum wage within regular working times (especially check when piece-rate is implemented). If there are deductions from salaries and employees are being paid below minimum wage, the deductions must be justified in writing.</t>
  </si>
  <si>
    <t>NON-EMPLOYMENT OF MINORS</t>
  </si>
  <si>
    <t>8.1</t>
  </si>
  <si>
    <t>8.2</t>
  </si>
  <si>
    <t>Dates of birth on the records show that no employee is aged below the legal minimum age of employment or, if not specified in the GRASP National 
Interpretation Guideline, under the age of 15.</t>
  </si>
  <si>
    <t>ACCESS TO COMPULSORY SCHOOL EDUCATION</t>
  </si>
  <si>
    <t>9.1</t>
  </si>
  <si>
    <t>9.2</t>
  </si>
  <si>
    <t>9.3</t>
  </si>
  <si>
    <t>There is evidence of transport facilities if children cannot reach school within acceptable walking distance (half an hour walking or according to the GRASP National Interpretation Guideline).</t>
  </si>
  <si>
    <t>TIME RECORDING SYSTEM</t>
  </si>
  <si>
    <t>10.1</t>
  </si>
  <si>
    <t>10.2</t>
  </si>
  <si>
    <t>10.3</t>
  </si>
  <si>
    <t>10.4</t>
  </si>
  <si>
    <t>10.5</t>
  </si>
  <si>
    <t>10.6</t>
  </si>
  <si>
    <t>10.7</t>
  </si>
  <si>
    <t>WORKING HOURS &amp; BREAKS</t>
  </si>
  <si>
    <t>11.1</t>
  </si>
  <si>
    <t>11.2</t>
  </si>
  <si>
    <t>11.3</t>
  </si>
  <si>
    <t>11.4</t>
  </si>
  <si>
    <t>11.5</t>
  </si>
  <si>
    <t>CP: Do working hours and breaks documented in the time records comply with applicable legislation and/or collective bargaining agreements?
CC: Documented working hours, breaks and rest days are in line with applicable legislation and/or collective bargaining agreements. If not regulated more strictly by legislation, records indicate that regular weekly working hours do not exceed a maximum of 48 hours. During peak season (harvest), weekly working time does not exceed a maximum of 60 hours. Rest breaks/days are also guaranteed during peak season.</t>
  </si>
  <si>
    <t>Information on valid labor regulation and/or collective bargaining agreements regarding working hours and breaks is available (e.g. in the GRASP National Interpretation Guideline).</t>
  </si>
  <si>
    <t>If not regulated more strictly by applicable legislation, regular weekly working time does not exceed 48 hours. During peak season (harvest), weekly working time does not exceed 60 hours.</t>
  </si>
  <si>
    <t>ADDITIONAL SOCIAL BENEFITS</t>
  </si>
  <si>
    <t>What other forms of social benefit does the company offer to employees, their families and/or the community? 
Please specify (incentives for good and safe working performance, bonus payment, support of professional development, social benefits, child care, improvement of social surroundings etc.).</t>
  </si>
  <si>
    <t xml:space="preserve">Only applicable if the producer has no employees at any time of the year. </t>
  </si>
  <si>
    <t>GLOBALG.A.P. RISK ASSESSMENT ON SOCIAL PRACTICE (GRASP) v1.3</t>
  </si>
  <si>
    <t xml:space="preserve">Answer type </t>
  </si>
  <si>
    <t>mandatory</t>
  </si>
  <si>
    <t>GGN/GLN</t>
  </si>
  <si>
    <t>string</t>
  </si>
  <si>
    <t xml:space="preserve">date </t>
  </si>
  <si>
    <t>date</t>
  </si>
  <si>
    <t>yes/no</t>
  </si>
  <si>
    <t>integer</t>
  </si>
  <si>
    <t>yes/no/(N/A)</t>
  </si>
  <si>
    <t>Others</t>
  </si>
  <si>
    <t>Local - in agricultural production - Permanent</t>
  </si>
  <si>
    <t>Local - in agricultural production - Temporary</t>
  </si>
  <si>
    <t>Local - in agricultural production - Agency</t>
  </si>
  <si>
    <t>Local - in product handling facility(ies) - Permanent</t>
  </si>
  <si>
    <t>Local - in product handling facility(ies) - Temporary</t>
  </si>
  <si>
    <t>Local - in product handling facility(ies) - Agency</t>
  </si>
  <si>
    <t>Local - Total - Permanent</t>
  </si>
  <si>
    <t>Local - Total - Agency</t>
  </si>
  <si>
    <t>Local - Total - Temporary</t>
  </si>
  <si>
    <t>Cross-Border Migrants - in agricultural production - Permanent</t>
  </si>
  <si>
    <t>Cross-Border Migrants - in agricultural production - Temporary</t>
  </si>
  <si>
    <t>Cross-Border Migrants - in product handling facility(ies) - Permanent</t>
  </si>
  <si>
    <t>Cross-Border Migrants - in product handling facility(ies) - Temporary</t>
  </si>
  <si>
    <t>Cross-Border Migrants - Total - Permanent</t>
  </si>
  <si>
    <t>Cross-Border Migrants - Total - Temporary</t>
  </si>
  <si>
    <t>Cross-Border Migrants - Total - Agency</t>
  </si>
  <si>
    <t>National Migrants - in agricultural production - Permanent</t>
  </si>
  <si>
    <t>National Migrants - in agricultural production - Temporary</t>
  </si>
  <si>
    <t>National Migrants - in agricultural production - Agency</t>
  </si>
  <si>
    <t>National Migrants - in product handling facility(ies) - Permanent</t>
  </si>
  <si>
    <t>National Migrants - in product handling facility(ies) - Temporary</t>
  </si>
  <si>
    <t>National Migrants - in product handling facility(ies) - Agency</t>
  </si>
  <si>
    <t>National Migrants - Total - Permanent</t>
  </si>
  <si>
    <t>National Migrants - Total - Temporary</t>
  </si>
  <si>
    <t>National Migrants - Total - Agency</t>
  </si>
  <si>
    <t>Cross-Border Migrants - in agricultural production - Agency</t>
  </si>
  <si>
    <t>Cross-Border Migrants - in product handling facility(ies) - Agency</t>
  </si>
  <si>
    <t>Total - in agricultural production</t>
  </si>
  <si>
    <t>Total - in product handling facility(ies)</t>
  </si>
  <si>
    <t>Total Employees</t>
  </si>
  <si>
    <t>question_ID</t>
  </si>
  <si>
    <t>answer_value</t>
  </si>
  <si>
    <t>N/A</t>
  </si>
  <si>
    <t>answer_type</t>
  </si>
  <si>
    <t>GLOBALG.A.P. RISK ASSESSMENT ON SOCIAL PRACTICE (GRASP)</t>
  </si>
  <si>
    <t>Valid from: 1 July 2015</t>
  </si>
  <si>
    <t>Mandatory from: 1 October 2015</t>
  </si>
  <si>
    <t>HOW TO USE THIS CHECKLIST</t>
  </si>
  <si>
    <t>REQUIREMENTS FOR GRASP ASSESSORS</t>
  </si>
  <si>
    <t>The GRASP Assessment can be conducted by GLOBALG.A.P. approved auditors/inspectors who successfully completed the GRASP online training and online test, and who are trained by the in-house trainer. In countries without a GRASP National Interpretation Guideline, the auditor/inspector who conducts the assessment must have additional qualifications: at least SA8000 Introduction &amp; Basic Auditor Training Course (5-days) or a minimum of 5 social audits in agriculture (Fair Trade (FLO), SA8000,  BSCI Primary Production). Please see further details in the GRASP General Rules.</t>
  </si>
  <si>
    <t>REQUIREMENTS FOR PRODUCERS</t>
  </si>
  <si>
    <t xml:space="preserve">GRASP is a voluntary add-on module and does not form part of the accredited GLOBALG.A.P. certification. However it logically complements the GLOBALG.A.P. Standards (all sub-scopes) regarding issues of good social practice. Thus only producer/producer groups who are GLOBALG.A.P. certified or certified according to an equivalent benchmarked scheme/AMC (or in the process of achieving a certificate) can register for a GRASP Assessment. </t>
  </si>
  <si>
    <t>HOW TO REPORT ON THE GRASP ASSESSMENT</t>
  </si>
  <si>
    <t>NATIONAL INTERPRETATION GUIDELINES</t>
  </si>
  <si>
    <t>Legal requirements regarding the control points differ from country to country (e.g. minimum wage, age of legal employment, working hours etc.). Legislation overwrites GRASP where relevant legislation is more demanding. Where there is no legislation (or legislation is not so strict), GRASP provides the minimum compliance criteria. National Interpretation Guidelines (available on the GLOBALG.A.P. website) make requirements transparent to producers and assessors. If producers are interested in a GRASP Assessment and there is so far no Interpretation Guideline for the respective country available, please contact the GLOBALG.A.P. Secretariat to follow the specific application procedure.</t>
  </si>
  <si>
    <t>HOW TO FILL IN THE GRASP CHECKLIST</t>
  </si>
  <si>
    <t>The GRASP control points are formulated in a complex way, often covering more than one aspect. In order to make the requirements clearly understandable, this checklist shall be used to assess each control point. Each control point is the base for several questions in the checklist that clearly define steps that must be taken to fulfill the Control Points and Compliance Criteria, and give an orientation to the assessor. The answers allow to score every Control Point and Compliance Criteria on a scale to determine whether the producer is compliant or not.</t>
  </si>
  <si>
    <t xml:space="preserve">For Option 1 producers and for the externally assessed producer group members: In the last column, the assessor is required to indicate compliance of each sub-point (Yes/No/non-applicable). </t>
  </si>
  <si>
    <t>For Option 2 the assessor must:</t>
  </si>
  <si>
    <t>1.  Conduct an assessment of the square root of all producer group members (the assessor can use the checklist for individual producers).</t>
  </si>
  <si>
    <t>2.  Upload the external results summarized in the GRASP Option 2 Checklist.</t>
  </si>
  <si>
    <t>For all control points evidence &amp; remarks should be given and corrective actions must be listed.</t>
  </si>
  <si>
    <t>Non-applicables shall only be given in exceptional cases and must always be explained in the remarks field.</t>
  </si>
  <si>
    <t>ASSESSMENT TECHNIQUES: SUMMARY</t>
  </si>
  <si>
    <t>For assessing social issues, a special sensitivity of the assessor is required. Please consider the following points when you assess the GRASP Module:</t>
  </si>
  <si>
    <t>• Please prepare well for the GRASP Assessment. You must be aware of up-to-date information regarding legal regulations, bargaining agreements, etc. The National Interpretation Guideline supports your preparation. Make sure that the person responsible for implementation of GRASP and the employees´ representative(s) have received and read the National Interpretation Guideline.
Please also read the Implementation Guideline/FAQs and give them to the person responsible for implementation of GRASP and the employees´ representative(s).</t>
  </si>
  <si>
    <t>• You don’t necessarily need to stick to the order provided in the checklist, but proceed then according to the situation. It may be easier to start with rather “uncritical” issues and document checks and then move to the more sensitive topics.</t>
  </si>
  <si>
    <t>• Especially during the interview with the employees’ representative(s), make sure that he/she is in an environment where he/she can talk openly – without the management being present.</t>
  </si>
  <si>
    <t>• Do give attention to setting a good atmosphere between you and the persons you talk to.</t>
  </si>
  <si>
    <t xml:space="preserve">• Observe your non-verbal communication (facial expression, gestures, etc). Do not inspect the farm with a checklist in front of your face. For assessing the control points, it is crucial that you know them by heart. </t>
  </si>
  <si>
    <t>• If you feel that you may not be told the truth, do not insist. Find other ways of clarifying the issue, by checking more documents, talking to a different person or simply by rephrasing your question at a later stage.</t>
  </si>
  <si>
    <t>GRASP Checklist – Version 1.3 (to be used for GLOBALG.A.P. Database Upload)</t>
  </si>
  <si>
    <t>languages</t>
  </si>
  <si>
    <t>German</t>
  </si>
  <si>
    <t>English</t>
  </si>
  <si>
    <t>select your language:</t>
  </si>
  <si>
    <t>translation_id</t>
  </si>
  <si>
    <t>Do not change anything in this sheet unless you know what you're doing.
It is not necessary to use this sheet for filling in a GRASP assessment report.</t>
  </si>
  <si>
    <t>question_id</t>
  </si>
  <si>
    <t>A1</t>
  </si>
  <si>
    <t>A2</t>
  </si>
  <si>
    <t>A3</t>
  </si>
  <si>
    <t>A4</t>
  </si>
  <si>
    <t>checkelement_id</t>
  </si>
  <si>
    <t>checkelement_translation</t>
  </si>
  <si>
    <t>For help or feedback on this template, please, contact the Customer Support Team:
Tel. +49 (0) 221 57993 18
Fax. +49 (0) 221 57993 89
customer_support@globalgap.org</t>
  </si>
  <si>
    <t>Yes</t>
  </si>
  <si>
    <t>No</t>
  </si>
  <si>
    <t>Ja</t>
  </si>
  <si>
    <t>Nein</t>
  </si>
  <si>
    <t>answer_format</t>
  </si>
  <si>
    <t>compliance level</t>
  </si>
  <si>
    <t>C1</t>
  </si>
  <si>
    <t>C2</t>
  </si>
  <si>
    <t>C3</t>
  </si>
  <si>
    <t>C4</t>
  </si>
  <si>
    <t>Fully compliant</t>
  </si>
  <si>
    <t>Improvements needed</t>
  </si>
  <si>
    <t>Not compliant, but some steps taken</t>
  </si>
  <si>
    <t>Not compliant</t>
  </si>
  <si>
    <t>size classe (up to value)</t>
  </si>
  <si>
    <t>T1</t>
  </si>
  <si>
    <t>Control Point Compliance Level:</t>
  </si>
  <si>
    <t>T2</t>
  </si>
  <si>
    <t>3.1</t>
  </si>
  <si>
    <t>3.2</t>
  </si>
  <si>
    <t>3.3</t>
  </si>
  <si>
    <t>3.4</t>
  </si>
  <si>
    <t>3.5</t>
  </si>
  <si>
    <t>3.6</t>
  </si>
  <si>
    <t>OVERALL ASSESSMENT RESULT</t>
  </si>
  <si>
    <t>T3</t>
  </si>
  <si>
    <t>No. of control points with 'Not compliant' or 'Not compliant, but some steps taken' (needs to be 0 in order to gain top and second compliance level):</t>
  </si>
  <si>
    <t>T4</t>
  </si>
  <si>
    <t>T5</t>
  </si>
  <si>
    <t>Overall Assessment Total:</t>
  </si>
  <si>
    <t>Overall Assessment Compliance Level:</t>
  </si>
  <si>
    <t>HOW TO USE THIS (READ ONLY) CALCUATION</t>
  </si>
  <si>
    <t>Unique username (GLOBALG.A.P. Database) of Assessor:*</t>
  </si>
  <si>
    <t>this field is mandatory.</t>
  </si>
  <si>
    <t>Control Point Total (depending on the result of the sub-controlpoints):</t>
  </si>
  <si>
    <t>This GRASP Checklist shall be used by assessors who are assessing the implementation of the GRASP Module. GRASP is the abbreviation for GLOBALG.A.P. Risk Assessment on Social Practice. After the assessment, this filled checklist shall be uploaded to the GLOBALG.A.P. Database. This will trigger the product status 'assessed' and make the results available for GRASP observers.</t>
  </si>
  <si>
    <t>Registration N°:</t>
  </si>
  <si>
    <t>CP: Is there at least one employee or an employees’ council to represent the interests of the staff to the management through regular meetings where labor issues are addressed? 
CC: Documentation demonstrates that an employees’ representative(s) or an employees’ council representing the interests of the employees to the management is elected or in exceptional cases nominated by all employees and recognized by the management. The election or nomination takes place in the ongoing year or production period and is communicated to all employees. The employees´ representative(s) shall be aware of his/her/their role and rights and be able to discuss complaints and suggestions with the management. Meetings between employees’ representative(s) and the management occur at accurate frequency. The dialogue taking place in such meetings is duly documented. 
N/A if the company employs less than 5 employees.</t>
  </si>
  <si>
    <t>The results of the election (name of employees´ representative(s) or in case of council composition of the council) were communicated to all employees.</t>
  </si>
  <si>
    <t>The employees´ representative(s) is/are recognized by the management and a job description clearly defines his/her/their role and rights. The employees´representative(s) is/are aware of his/her/their role and rights (in case of an employees´ council, all members are interviewed).</t>
  </si>
  <si>
    <t>CP: Is there a complaint and suggestion procedure available and implemented in the company through which employees can make a complaint or suggestion?
CC: A complaint and suggestion procedure appropriate to the size of the company exists. The employees are regularly informed about its existence, complaints and suggestions can be made without being penalized and are discussed in meetings between the employees’ representative(s) and the management. The procedure specifies a timeframe to answer complaints and suggestions and take corrective actions. Complaints, suggestions and their follow-up from the last 24 months are documented.</t>
  </si>
  <si>
    <t>CP: Has a self-declaration on good social practice regarding human rights been signed by the management and the employees’ representative(s) and has this been communicated to the employees? 
CC: The management and the employees’ representative(s) have signed, displayed and put in practice a self-declaration assuring good social practice and human rights of all employees. This declaration contains at least the commitment to the ILO core labor conventions (ILO Conventions: 111 on discrimination, 138 and 182 on minimum age and child labor, 29 and 105 on forced labor, 87 on freedom of association, 98 on the right to organize and collective bargaining, 100 on equal remuneration and 99 on minimum wage) and transparent and non-discriminative hiring procedures and the complaint procedure. The self-declaration states that the employees´ representative(s) can file complaints without personal sanctions. The employees have been informed about the self-declaration and it is revised at least every 3 years or whenever necessary.</t>
  </si>
  <si>
    <t>EMPLOYEES´ REPRESENTATIVE(S)</t>
  </si>
  <si>
    <t>There is documentary evidence of regular meetings at accurate frequency between the employees´ representative(s) and the management, where GRASP related issues are addressed.</t>
  </si>
  <si>
    <t>Complaints and suggestions are discussed in meetings between the employees´ representative(s) and the management.</t>
  </si>
  <si>
    <t>The declaration has been signed by the management and by the employees’ representative(s).</t>
  </si>
  <si>
    <t>The management, the responsible person for the implementation of GRASP and the employees’ representative(s) know the content of the declaration and confirm that it is put into practice.</t>
  </si>
  <si>
    <t>It is stated that the employees’ representative(s) can file complaints without personal sanctions.</t>
  </si>
  <si>
    <t>CP: Do the person responsible for the implementation of GRASP (RGSP) and the employees’ representative(s) have knowledge of or access to recent national labor regulations?
CC: The person responsible for the implementation of GRASP (RGSP) and the employees’ representative(s) have knowledge of or access to national regulations, such as gross and minimum wages, working hours, trade union membership, anti-discrimination, child labor, labor contracts, holiday and maternity leave. Both the RGSP and the employees´ representative(s) know the essential points of working conditions in agriculture as formulated in the applicable GRASP National Interpretation Guidelines.</t>
  </si>
  <si>
    <t>The RGSP provides the employees´ representative(s) with the valid labor regulations (e.g. the GRASP National Interpretation Guidelines).</t>
  </si>
  <si>
    <t>RGSP and the employees´ representative(s) have knowledge about or access to the valid labor regulations on gross and minimum wages and deductions from wages.</t>
  </si>
  <si>
    <t>RGSP and the employees´ representative(s) have knowledge about or access to the valid labor regulations on working hours.</t>
  </si>
  <si>
    <t>RGSP and the employees´ representative(s) have knowledge about or access to the valid labor regulations on freedom of association and right to collective bargaining.</t>
  </si>
  <si>
    <t>RGSP and the employees´ representative(s) have knowledge about or access to the valid labor regulations on anti-discrimination.</t>
  </si>
  <si>
    <t>RGSP and the employees´ representative(s) have knowledge about or access to the valid labor regulations on child labor and minimum age of working.</t>
  </si>
  <si>
    <t>RGSP and the employees´ representative(s) have knowledge about or access to the valid labor regulations on holiday and maternity leave.</t>
  </si>
  <si>
    <t>The working contracts include at least basic information on the employee’s name, date of birth and nationality according to the applicable GRASP National Interpretation Guideline.</t>
  </si>
  <si>
    <t>CP: Is there documented evidence indicating regular payment of salaries corresponding to the contract clause? 
CC: The employer shows adequate documentation of the regular salary transfer (e.g. employee’s signature on pay slip, bank transfer). Employees sign or receive copies of pay slips/pay register that make the payment transparent and comprehensible for them. Regular payment of the employees during the last 24 months is documented.</t>
  </si>
  <si>
    <t>Pay slips or pay registers indicate that payments are made in accordance with the working contracts (e.g. employee´s signature on pay slips, bank transfer etc.).</t>
  </si>
  <si>
    <t>CP: Do records indicate that no minors are employed at the company?
CC: Records indicate compliance with national legislation regarding minimum age of employment. If not covered by national legislation, children below the age of 15 are not employed. 
If children–as core family members–are working at the company, they are not engaged in work that is dangerous to their health and safety, jeopardizes their development, or prevents them from finishing their compulsory school education.</t>
  </si>
  <si>
    <t>If children–as core family members–are working at the company, they are not engaged in work that is dangerous to their health and safety (according to the applicable IFA All Farm Base Module), that jeopardizes their development or prevents them from finishing their compulsory school education.</t>
  </si>
  <si>
    <t>CP: Do the children of employees living on the company´s production/handling sites have access to compulsory school education?
CC: There is documented evidence that children of employees at compulsory schooling age (according to national legislation) living on the company´s production/handling sites have access to compulsory school education, either through provided transport to a public school or through on-site schooling.</t>
  </si>
  <si>
    <t>There is a list of all children in the age of compulsory schooling age living on the  company´s production/handling sites, with sufficient indications on name, name of parents, date of birth, school attendance, etc. Children of management may be excluded.</t>
  </si>
  <si>
    <t>CP: Is there a time recording system that shows daily working time and overtime on a daily basis for the employees?
CC: There is a time recording system implemented appropriate to the size of the company that makes working hours and overtime transparent for both employees and employer on a daily basis. Working times of the employees during the last 24 months are documented. Records are regularly approved by the employees and accessible for the employees´ representative(s).</t>
  </si>
  <si>
    <t>Access to these records is provided to the employees’ representative(s).</t>
  </si>
  <si>
    <t>Site Inspection</t>
  </si>
  <si>
    <t>Question to the Employees´ Representive</t>
  </si>
  <si>
    <t>Record Verification</t>
  </si>
  <si>
    <t>Question to the Person Responsible for the Implementation of GRASP - RGSP (former Responsible for Workers´ Health, Safety and Welfare)</t>
  </si>
  <si>
    <t>GGN</t>
  </si>
  <si>
    <t>0.1.2</t>
  </si>
  <si>
    <t>0.1.3</t>
  </si>
  <si>
    <t>0.1.4</t>
  </si>
  <si>
    <t>0.1.5</t>
  </si>
  <si>
    <t>0.1.6</t>
  </si>
  <si>
    <t>0.1.7</t>
  </si>
  <si>
    <t>assessmentDate</t>
  </si>
  <si>
    <t>0.1.9</t>
  </si>
  <si>
    <t>0.1.10.1</t>
  </si>
  <si>
    <t>0.1.10.2</t>
  </si>
  <si>
    <t>0.1.10.3</t>
  </si>
  <si>
    <t>0.1.10.4</t>
  </si>
  <si>
    <t>0.1.10.5</t>
  </si>
  <si>
    <t>0.1.10.6</t>
  </si>
  <si>
    <t>0.1.10.7</t>
  </si>
  <si>
    <t>0.1.10.8</t>
  </si>
  <si>
    <t>0.1.11.1</t>
  </si>
  <si>
    <t>0.1.11.2</t>
  </si>
  <si>
    <t>0.1.11.3</t>
  </si>
  <si>
    <t>0.1.11.4</t>
  </si>
  <si>
    <t>0.1.11.5</t>
  </si>
  <si>
    <t>0.1.11.6</t>
  </si>
  <si>
    <t>0.1.11.7</t>
  </si>
  <si>
    <t>0.1.11.8</t>
  </si>
  <si>
    <t>0.1.12</t>
  </si>
  <si>
    <t>0.1.13</t>
  </si>
  <si>
    <t>0.1.14</t>
  </si>
  <si>
    <t>0.1.15</t>
  </si>
  <si>
    <t>0.1.16.1</t>
  </si>
  <si>
    <t>produceHandling</t>
  </si>
  <si>
    <t>0.1.18</t>
  </si>
  <si>
    <t>0.1.19</t>
  </si>
  <si>
    <t>0.1.20</t>
  </si>
  <si>
    <t>0.1.21.1</t>
  </si>
  <si>
    <t>0.1.21.2</t>
  </si>
  <si>
    <t>0.1.22.1</t>
  </si>
  <si>
    <t>0.1.22.4</t>
  </si>
  <si>
    <t>0.1.22.2</t>
  </si>
  <si>
    <t>0.1.22.5</t>
  </si>
  <si>
    <t>0.1.22.3</t>
  </si>
  <si>
    <t>0.1.22.6</t>
  </si>
  <si>
    <t>0.1.23</t>
  </si>
  <si>
    <t>0.1.24.1</t>
  </si>
  <si>
    <t>0.1.24.2</t>
  </si>
  <si>
    <t>0.1.24.3</t>
  </si>
  <si>
    <t>0.1.24.4</t>
  </si>
  <si>
    <t>0.1.24.5</t>
  </si>
  <si>
    <t>0.1.25.1</t>
  </si>
  <si>
    <t>0.1.25.2</t>
  </si>
  <si>
    <t>0.1.25.3</t>
  </si>
  <si>
    <t>0.1.25.4</t>
  </si>
  <si>
    <t>0.2.1</t>
  </si>
  <si>
    <t>0.2.2</t>
  </si>
  <si>
    <t>0.2.3</t>
  </si>
  <si>
    <t>0.2.5.1</t>
  </si>
  <si>
    <t>0.2.5.2</t>
  </si>
  <si>
    <t>0.2.5.3</t>
  </si>
  <si>
    <t>0.2.6.1</t>
  </si>
  <si>
    <t>0.2.6.2</t>
  </si>
  <si>
    <t>0.2.6.3</t>
  </si>
  <si>
    <t>0.2.7.1</t>
  </si>
  <si>
    <t>0.2.7.2</t>
  </si>
  <si>
    <t>0.2.7.3</t>
  </si>
  <si>
    <t>0.2.5.4</t>
  </si>
  <si>
    <t>0.2.5.5</t>
  </si>
  <si>
    <t>0.2.5.6</t>
  </si>
  <si>
    <t>0.2.6.4</t>
  </si>
  <si>
    <t>0.2.6.5</t>
  </si>
  <si>
    <t>0.2.6.6</t>
  </si>
  <si>
    <t>0.2.7.4</t>
  </si>
  <si>
    <t>0.2.7.5</t>
  </si>
  <si>
    <t>0.2.7.6</t>
  </si>
  <si>
    <t>0.2.5.7</t>
  </si>
  <si>
    <t>0.2.5.8</t>
  </si>
  <si>
    <t>0.2.5.9</t>
  </si>
  <si>
    <t>0.2.6.7</t>
  </si>
  <si>
    <t>0.2.6.8</t>
  </si>
  <si>
    <t>0.2.6.9</t>
  </si>
  <si>
    <t>0.2.7.7</t>
  </si>
  <si>
    <t>0.2.7.8</t>
  </si>
  <si>
    <t>0.2.7.9</t>
  </si>
  <si>
    <t>0.2.5.10</t>
  </si>
  <si>
    <t>0.2.6.10</t>
  </si>
  <si>
    <t>0.2.7.10</t>
  </si>
  <si>
    <t>0.3.1.1</t>
  </si>
  <si>
    <t>0.3.1.2</t>
  </si>
  <si>
    <t>0.3.1.3</t>
  </si>
  <si>
    <t>0.3.1.4</t>
  </si>
  <si>
    <t>0.3.2.1</t>
  </si>
  <si>
    <t>0.3.2.2</t>
  </si>
  <si>
    <t>0.3.2.3</t>
  </si>
  <si>
    <t>0.3.2.4</t>
  </si>
  <si>
    <t>0.3.3.1</t>
  </si>
  <si>
    <t>0.3.3.2</t>
  </si>
  <si>
    <t>0.3.3.3</t>
  </si>
  <si>
    <t>0.3.3.4</t>
  </si>
  <si>
    <t>0.3.5</t>
  </si>
  <si>
    <t>0.3.6</t>
  </si>
  <si>
    <t>0.3.7</t>
  </si>
  <si>
    <t>0.3.8</t>
  </si>
  <si>
    <t>0.3.9</t>
  </si>
  <si>
    <t>1.14.1</t>
  </si>
  <si>
    <t>1.14.2</t>
  </si>
  <si>
    <t>1.14.3</t>
  </si>
  <si>
    <t>1.14.5</t>
  </si>
  <si>
    <t>1.14.6</t>
  </si>
  <si>
    <t>1.16.1</t>
  </si>
  <si>
    <t>1.16.2</t>
  </si>
  <si>
    <t>1.16.4</t>
  </si>
  <si>
    <t>1.16.5</t>
  </si>
  <si>
    <t>1.18.1</t>
  </si>
  <si>
    <t>1.18.2</t>
  </si>
  <si>
    <t>1.18.3</t>
  </si>
  <si>
    <t>1.18.5</t>
  </si>
  <si>
    <t>1.18.6</t>
  </si>
  <si>
    <t>1.20.1</t>
  </si>
  <si>
    <t>1.20.2</t>
  </si>
  <si>
    <t>1.20.3</t>
  </si>
  <si>
    <t>1.20.4</t>
  </si>
  <si>
    <t>1.20.5</t>
  </si>
  <si>
    <t>1.20.6</t>
  </si>
  <si>
    <t>1.20.7</t>
  </si>
  <si>
    <t>1.20.9</t>
  </si>
  <si>
    <t>1.20.10</t>
  </si>
  <si>
    <t>1.22.1</t>
  </si>
  <si>
    <t>1.22.2</t>
  </si>
  <si>
    <t>1.22.3</t>
  </si>
  <si>
    <t>1.22.4</t>
  </si>
  <si>
    <t>1.22.5</t>
  </si>
  <si>
    <t>1.22.7</t>
  </si>
  <si>
    <t>1.22.8</t>
  </si>
  <si>
    <t>Eindeutiger Benutzername des Prüfers (in der GLOBALG.A.P. Datenbank)</t>
  </si>
  <si>
    <t>nombre de asesor único de usario</t>
  </si>
  <si>
    <t>RISIKO-EINSCHÄTZUNG FÜR SOZIALE BELANGE VON ARBEITERN</t>
  </si>
  <si>
    <t>EVALUACIÓN DE RIESGOS EN LAS PRÁCTICAS SOCIALES (SIGLAS EN INGLÉS, GRASP)</t>
  </si>
  <si>
    <t>GRASP STAMMDATEN</t>
  </si>
  <si>
    <t>DATOS MAESTROS GRASP</t>
  </si>
  <si>
    <t>1. REGISTRIERUNGSDATEN ZERTIFIKATSINHABER</t>
  </si>
  <si>
    <t>1. DATOS DE REGISTRO DEL TITULAR DEL CERTIFICADO</t>
  </si>
  <si>
    <t>Erzeuger-GGN/GLN:*</t>
  </si>
  <si>
    <t>GGN/GLN del productor:*</t>
  </si>
  <si>
    <t>Registrierungsnr.:</t>
  </si>
  <si>
    <t>Número de registro:</t>
  </si>
  <si>
    <t>Firmenname:*</t>
  </si>
  <si>
    <t>Nombre de la empresa:*</t>
  </si>
  <si>
    <t>Adresse:*</t>
  </si>
  <si>
    <t>Dirección:*</t>
  </si>
  <si>
    <t>Telefon:*</t>
  </si>
  <si>
    <t>Teléfono:*</t>
  </si>
  <si>
    <t>E-Mail-Adresse:</t>
  </si>
  <si>
    <t>E-mail:</t>
  </si>
  <si>
    <t>Evaluierungsdatum:*</t>
  </si>
  <si>
    <t>Fecha de evaluación:*</t>
  </si>
  <si>
    <t>Ansprechpartner:*</t>
  </si>
  <si>
    <t>Persona de contacto:*</t>
  </si>
  <si>
    <t>Datum/Daten der vorherigen Evaluierung 1:</t>
  </si>
  <si>
    <t>Fecha(s) de evaluacion(es) previa(s) 1:</t>
  </si>
  <si>
    <t>Datum/Daten der vorherigen Evaluierung 2:</t>
  </si>
  <si>
    <t>Fecha(s) de evaluacion(es) previa(s) 2:</t>
  </si>
  <si>
    <t>Datum/Daten der vorherigen Evaluierung 3:</t>
  </si>
  <si>
    <t>Fecha(s) de evaluacion(es) previa(s) 3:</t>
  </si>
  <si>
    <t>Datum/Daten der vorherigen Evaluierung 4:</t>
  </si>
  <si>
    <t>Fecha(s) de evaluacion(es) previa(s) 4:</t>
  </si>
  <si>
    <t>Datum/Daten der vorherigen Evaluierung 5:</t>
  </si>
  <si>
    <t>Fecha(s) de evaluacion(es) previa(s) 5:</t>
  </si>
  <si>
    <t>Datum/Daten der vorherigen Evaluierung 6:</t>
  </si>
  <si>
    <t>Fecha(s) de evaluacion(es) previa(s) 6:</t>
  </si>
  <si>
    <t>Datum/Daten der vorherigen Evaluierung 7:</t>
  </si>
  <si>
    <t>Datum/Daten der vorherigen Evaluierung 8:</t>
  </si>
  <si>
    <t>Fecha(s) de evaluacion(es) previa(s) 8:</t>
  </si>
  <si>
    <t>Liegen für die Erzeugergruppe andere externe Audits oder eine Zertifizierung der Sozialpraxis vor? Falls ja, welche?</t>
  </si>
  <si>
    <t>¿Tiene el productor otras auditorías externas o certificaciones que cubran las prácticas sociales? Si la respuesta es sí, ¿cuáles?</t>
  </si>
  <si>
    <t>Norma 1:</t>
  </si>
  <si>
    <t>Gültig bis:</t>
  </si>
  <si>
    <t>Válido hasta:</t>
  </si>
  <si>
    <t>Norma 2:</t>
  </si>
  <si>
    <t>Norma 3:</t>
  </si>
  <si>
    <t>Norma 4:</t>
  </si>
  <si>
    <t>Hat die Zertifizierungsstelle einen wesentlichen Verstoß gegen gesetzliche Anforderungen im Hinblick auf die Arbeitsbedingungen festgestellt?</t>
  </si>
  <si>
    <t>¿Ha el Organismo de Certificación detectado algún incumplimiento importante relacionado a las condiciones laborales?</t>
  </si>
  <si>
    <t>Hat die Zertifizierungsstelle ihre Erkenntnisse der lokal/landesweit verantwortlichen und zuständigen Behörde gemeldet?</t>
  </si>
  <si>
    <t>¿Ha el Organismo de Certificación reportado este hallazgo a la autoridad responsable y competente local/nacional?</t>
  </si>
  <si>
    <t>Bemerkungen:</t>
  </si>
  <si>
    <t>Comentarios:</t>
  </si>
  <si>
    <t>Nur anwendbar, wenn der Erzeuger ganzjährig keine Beschäftige hat:</t>
  </si>
  <si>
    <t>Solo es aplicable si el productor no tiene empleados en ningún momento del año.</t>
  </si>
  <si>
    <t>Hat die Leitung in einer Selbst-Deklaration erklärt, dass wenn er Beschäftigte hat, GRASP implementiert wird?</t>
  </si>
  <si>
    <t>¿Firmó la administración una auto-declaración expresando que en el caso de haber empleados, se implementará GRASP?</t>
  </si>
  <si>
    <t>Werden bei der GRASP Evaluierung Produkthandhabungsstandorte (PH) berücksichtigt?</t>
  </si>
  <si>
    <t>¿Se incluyen los centros de manipulación del producto en la evaluación GRASP?</t>
  </si>
  <si>
    <t>Wurde ein Subunternehmer mit der Produkthandhabung beauftragt?</t>
  </si>
  <si>
    <t>¿Está subcontratada la manipulación del producto?</t>
  </si>
  <si>
    <t>Werden am/an den Produkthandhabungsstandort/en soziale Standards umgesetzt?</t>
  </si>
  <si>
    <t>¿El o los centros de manipulación del producto (PH, por las siglas en inglés) han implementado alguna norma social?</t>
  </si>
  <si>
    <t>Falls ja, welche?</t>
  </si>
  <si>
    <t>Si la respuesta es sí, ¿cuál o cuáles?</t>
  </si>
  <si>
    <t>Falls ja:</t>
  </si>
  <si>
    <t>Si la respuesta es sí:</t>
  </si>
  <si>
    <t>Name des Produkthandhabungsstandorts:</t>
  </si>
  <si>
    <t>Nombre de la empresa PH:</t>
  </si>
  <si>
    <t>GGN/GLN des Produkthandhabungsstandorts (sofern anwendbar):</t>
  </si>
  <si>
    <t>GGN/GLN de la empresa PH (si aplica):</t>
  </si>
  <si>
    <t>Name und Standort der evaluierten PH-Anlagen:</t>
  </si>
  <si>
    <t>Nombre y localización de los Centros PH:</t>
  </si>
  <si>
    <t>PH-Standort 1</t>
  </si>
  <si>
    <t>Centro PH 1</t>
  </si>
  <si>
    <t>PH-Standort 2</t>
  </si>
  <si>
    <t>Centro PH 2</t>
  </si>
  <si>
    <t>PH-Standort 3</t>
  </si>
  <si>
    <t>Centro PH 3</t>
  </si>
  <si>
    <t>PH-Standort 4</t>
  </si>
  <si>
    <t>Centro PH 4</t>
  </si>
  <si>
    <t>PH-Standort 5</t>
  </si>
  <si>
    <t>Centro PH 5</t>
  </si>
  <si>
    <t>PH-Standort 6</t>
  </si>
  <si>
    <t>Centro PH 6</t>
  </si>
  <si>
    <t>Hat der Betrieb noch weitere Leistungen an Subunternehmer vergeben?</t>
  </si>
  <si>
    <t>¿Subcontrata la empresa alguna otra actividad?</t>
  </si>
  <si>
    <t>Si la respuesta es sí, ¿cuál?</t>
  </si>
  <si>
    <t>Schädlings- und Nagetierbekämpfung</t>
  </si>
  <si>
    <t>Control de plagas y roedores</t>
  </si>
  <si>
    <t>Pflanzenschutz</t>
  </si>
  <si>
    <t>Medidas fitosanitarias</t>
  </si>
  <si>
    <t>Ernte</t>
  </si>
  <si>
    <t>Cosecha</t>
  </si>
  <si>
    <t>Sonstige</t>
  </si>
  <si>
    <t>Otros</t>
  </si>
  <si>
    <t>Sonstige (bitte angeben):</t>
  </si>
  <si>
    <t>Otros (favor de especificar):</t>
  </si>
  <si>
    <t>Sind diese an Subunternehmer vergebenen Tätigkeiten in der GRASP Evaluierung enthalten?</t>
  </si>
  <si>
    <t>¿Se incluyen las actividades subcontratadas en la evaluación GRASP?</t>
  </si>
  <si>
    <t>2. BESCHÄFTIGUNGSSTRUKTUR</t>
  </si>
  <si>
    <t>2. ESTRUCTURA DEL EMPLEO</t>
  </si>
  <si>
    <t>Monat(e) der Hauptsaison (sofern anwendbar):</t>
  </si>
  <si>
    <t>Mes(es) de temporada pico (si aplica):</t>
  </si>
  <si>
    <t>% der Beschäftigten leben in Unterkünften des Betriebs (sofern anwendbar):</t>
  </si>
  <si>
    <t>% de empleados que viven en alojamiento proporcionado por la empresa (si aplica):</t>
  </si>
  <si>
    <t>Nationalität der Arbeitnehmer</t>
  </si>
  <si>
    <t>Nacionalidad de los empleados</t>
  </si>
  <si>
    <t>Gesamtzahl der Arbeitnehmer</t>
  </si>
  <si>
    <t>Número total de empleados</t>
  </si>
  <si>
    <t>Lokal - In der landwirtschaftlichen Produktion - Unbefristet</t>
  </si>
  <si>
    <t>Local - en producción agrícola - Permanentes</t>
  </si>
  <si>
    <t>Lokal - In der landwirtschaftlichen Produktion - Befristet</t>
  </si>
  <si>
    <t>Local - en producción agrícola - Temporarios</t>
  </si>
  <si>
    <t>Lokal - In der landwirtschaftlichen Produktion - Agentur</t>
  </si>
  <si>
    <t>Local - en producción agrícola - Agencia</t>
  </si>
  <si>
    <t>Lokal - In der Produkthandhabung - Unbefristet</t>
  </si>
  <si>
    <t>Local - en centro(s) de manipulación del producto - Permanentes</t>
  </si>
  <si>
    <t>Lokal - In der Produkthandhabung - Befristet</t>
  </si>
  <si>
    <t>Local - en centro(s) de manipulación del producto - Temporarios</t>
  </si>
  <si>
    <t>Lokal - In der Produkthandhabung - Agentur</t>
  </si>
  <si>
    <t>Local - en centro(s) de manipulación del producto - Agencia</t>
  </si>
  <si>
    <t>Lokal - Gesamtzahl - Unbefristet</t>
  </si>
  <si>
    <t>Local - Total - Permanentes</t>
  </si>
  <si>
    <t>Lokal - Gesamtzahl - Befristet</t>
  </si>
  <si>
    <t>Local - Total - Temporarios</t>
  </si>
  <si>
    <t>Lokal - Gesamtzahl - Agentur</t>
  </si>
  <si>
    <t>Local - Total - Agencia</t>
  </si>
  <si>
    <t>Ausländische Arbeitnehmer - In der landwirtschaftlichen Produktion - Unbefristet</t>
  </si>
  <si>
    <t>Inmigrantes extranjeros - en producción agrícola - Permanentes</t>
  </si>
  <si>
    <t>Ausländische Arbeitnehmer - In der landwirtschaftlichen Produktion - Befristet</t>
  </si>
  <si>
    <t>Inmigrantes extranjeros - en producción agrícola - Temporarios</t>
  </si>
  <si>
    <t>Ausländische Arbeitnehmer - In der landwirtschaftlichen Produktion - Agentur</t>
  </si>
  <si>
    <t>Inmigrantes extranjeros - en producción agrícola - Agencia</t>
  </si>
  <si>
    <t>Ausländische Arbeitnehmer - In der Produkthandhabung - Unbefristet</t>
  </si>
  <si>
    <t>Inmigrantes extranjeros - en centro(s) de manipulación del producto - Permanentes</t>
  </si>
  <si>
    <t>Ausländische Arbeitnehmer - In der Produkthandhabung - Befristet</t>
  </si>
  <si>
    <t>Inmigrantes extranjeros - en centro(s) de manipulación del producto - Temporarios</t>
  </si>
  <si>
    <t>Ausländische Arbeitnehmer - In der Produkthandhabung - Agentur</t>
  </si>
  <si>
    <t>Inmigrantes extranjeros - en centro(s) de manipulación del producto - Agencia</t>
  </si>
  <si>
    <t>Ausländische Arbeitnehmer - Gesamtzahl - Unbefristet</t>
  </si>
  <si>
    <t>Inmigrantes extranjeros - Total - Permanentes</t>
  </si>
  <si>
    <t>Ausländische Arbeitnehmer - Gesamtzahl - Befristet</t>
  </si>
  <si>
    <t>Inmigrantes extranjeros - Total - Temporarios</t>
  </si>
  <si>
    <t>Ausländische Arbeitnehmer - Gesamtzahl - Agentur</t>
  </si>
  <si>
    <t>Inmigrantes extranjeros - Total - Agencia</t>
  </si>
  <si>
    <t>Nationaler (Arbeits-)Migrant - In der landwirtschaftlichen Produktion - Unbefristet</t>
  </si>
  <si>
    <t>Migrantes nacionales - en producción agrícola - Permanentes</t>
  </si>
  <si>
    <t>Nationaler (Arbeits-)Migrant - In der landwirtschaftlichen Produktion - Befristet</t>
  </si>
  <si>
    <t>Migrantes nacionales - en producción agrícola - Temporarios</t>
  </si>
  <si>
    <t>Nationaler (Arbeits-)Migrant - In der landwirtschaftlichen Produktion - Agentur</t>
  </si>
  <si>
    <t>Migrantes nacionales - en producción agrícola - Agencia</t>
  </si>
  <si>
    <t>Nationaler (Arbeits-)Migrant - In der Produkthandhabung - Unbefristet</t>
  </si>
  <si>
    <t>Migrantes nacionales - en centro(s) de manipulación del producto - Permanentes</t>
  </si>
  <si>
    <t>Nationaler (Arbeits-)Migrant - In der Produkthandhabung - Befristet</t>
  </si>
  <si>
    <t>Migrantes nacionales - en centro(s) de manipulación del producto - Temporarios</t>
  </si>
  <si>
    <t>Nationaler (Arbeits-)Migrant - In der Produkthandhabung - Agentur</t>
  </si>
  <si>
    <t>Migrantes nacionales - en centro(s) de manipulación del producto - Agencia</t>
  </si>
  <si>
    <t>Nationaler (Arbeits-)Migrant - Gesamtzahl - Unbefristet</t>
  </si>
  <si>
    <t>Migrantes nacionales - Total - Permanentes</t>
  </si>
  <si>
    <t>Nationaler (Arbeits-)Migrant - Gesamtzahl - Befristet</t>
  </si>
  <si>
    <t>Migrantes nacionales - Total - Temporarios</t>
  </si>
  <si>
    <t>Nationaler (Arbeits-)Migrant - Gesamtzahl - Agentur</t>
  </si>
  <si>
    <t>Migrantes nacionales - Total - Agencia</t>
  </si>
  <si>
    <t>Gesamt - In der landwirtschaftlichen Produktion</t>
  </si>
  <si>
    <t>Total - en producción agrícola</t>
  </si>
  <si>
    <t>Gesamt - In der Produkthandhabung</t>
  </si>
  <si>
    <t>Total - en centro(s) de manipulación del producto</t>
  </si>
  <si>
    <t>3. ANWESENHEIT WÄHREND DER EVALUIERUNG</t>
  </si>
  <si>
    <t>3. PRESENCIA DURANTE LA EVALUACIÓN</t>
  </si>
  <si>
    <t>BETRIEBSLEITUNG</t>
  </si>
  <si>
    <t>MANEJO DE LA EXPLOTACIÓN AGROPECUARIA</t>
  </si>
  <si>
    <t>Beim Eröffnungsgespräch anwesend?</t>
  </si>
  <si>
    <t>¿Estuvo presente en la reunión inicial?</t>
  </si>
  <si>
    <t>Bei der Evaluierung anwesend?</t>
  </si>
  <si>
    <t>¿Estuvo presente en la evaluación?</t>
  </si>
  <si>
    <t>Beim Abschlussgespräch anwesend?</t>
  </si>
  <si>
    <t>¿Estuvo presente en la reunión final?</t>
  </si>
  <si>
    <t>VERANTWORTLICHE PERSON FÜR DIE UMSETZUNG VON GRASP</t>
  </si>
  <si>
    <t>PERSONA RESPONSABLE DE LA IMPLEMENTACIÓN DE GRASP</t>
  </si>
  <si>
    <t>ARBEITNEHMERVERTRETER</t>
  </si>
  <si>
    <t>REPRESENTANTE DE LOS EMPLEADOS</t>
  </si>
  <si>
    <t>Wurden die Evaluierungsergebnisse von der Betriebsleitung überprüft?</t>
  </si>
  <si>
    <t>¿La administración de la empresa revisó los resultados de la evaluación?</t>
  </si>
  <si>
    <t>Name der Zertifizierungsstelle:</t>
  </si>
  <si>
    <t>Nombre del organismo de certificación:</t>
  </si>
  <si>
    <t>Dauer der Evaluierung:</t>
  </si>
  <si>
    <t>Duración de la evaluación:</t>
  </si>
  <si>
    <t>Name des Prüfers:</t>
  </si>
  <si>
    <t>Nombre del evaluador:</t>
  </si>
  <si>
    <t>Namen der Betriebsleitung:</t>
  </si>
  <si>
    <t>Nombre de la administración de la empresa:</t>
  </si>
  <si>
    <t>GRASP CHECKLISTE</t>
  </si>
  <si>
    <t>LISTA DE VERIFICACIÓN GRASP</t>
  </si>
  <si>
    <t>KP: Gibt es mindestens einen Arbeitnehmer oder einen Betriebsrat, der die Interessen der Belegschaft gegenüber der Leitung des Betriebs vertritt - in regelmäßig stattfindenden Besprechungen, wo arbeitsbezogene Themen behandelt werden?
EK: Die Unterlagen beweisen, dass ein Arbeitnehmervertreter oder ein Betriebsrat gewählt oder in Ausnahmefällen durch alle Arbeitnehmer benannt und seitens der Betriebsleitung anerkannt wurde, welcher die Interessen der Belegschaft gegenüber der Leitung vertritt. Die Wahl oder Nominierung findet im laufenden Jahr oder im Produktionszeitraum statt und wird allen Mitarbeitern mitgeteilt. Der/die Arbeitnehmervertreter ist/sind sich über seine/ihre Funktion und Rechte im Klaren und kann/können der Leitung Beschwerden melden und Vorschläge unterbreiten. Zwischen dem/den Arbeitnehmervertreter(n) und der Betriebsleitung finden in regelmäßigen Abständen Gespräche statt. Diese Gespräche werden ordnungsgemäß dokumentiert. 
Nicht anwendbar, wenn der Betrieb weniger als 5 Arbeitnehmer beschäftigt.</t>
  </si>
  <si>
    <t>PC: ¿Hay al menos un empleado o un consejo de empleados que represente  los intereses del personal ante la administración a través de reuniones periódicas donde se abordan los temas laborales?
CC. La documentación demuestra que uno o varios representantes de los empleados o un consejo de empleados que representa los intereses del personal ante la administración, ha sido electo o, en casos excepcionales, nominado por todos los empleados y  es reconocido por la administración. La elección o el nombramiento ha sido en el año en curso o en el período vegetativo y ha sido comunicado a todos los empleados. El o los representantes de los trabajadores deben tener conocimiento de sus roles y derechos, y debe(n) poder conversar con la administración sobre reclamaciones y sugerencias. Las reuniones entre el representante(s) de los empleados y la administración se realizan con una frecuencia establecida. El diálogo durante las reuniones es debidamente documentado.
N/A si la empresa tiene menos de 5 empleados.</t>
  </si>
  <si>
    <t>Das Wahl-/Ernennungsverfahren wurde festgelegt und allen Arbeitnehmern mitgeteilt.</t>
  </si>
  <si>
    <t>El procedimiento de elección/ nombramiento ha sido definido y comunicado a todos los empleados.</t>
  </si>
  <si>
    <t>Anhand der Unterlagen kann nachgewiesen werden, dass die Wahl und die Stimmenauszählung fair und offen durchgeführt wurden. Falls ein oder mehrere Arbeitnehmervertreter nicht gewählt, sondern nominiert wird/werden, liegt ein Dokument vor, in dem begründet wird, warum keine Wahlen stattfinden konnten.</t>
  </si>
  <si>
    <t>La documentación muestra que la elección y el conteo de los votos fueron realizados en forma limpia y abierta. En el caso de que el o los representantes sean nombrados y no elegidos, hay un documento que justifica que las elecciones no se pudieron llevar a cabo.</t>
  </si>
  <si>
    <t>Die Wahlergebnisse (Name des/der Arbeitnehmervertreter(s) oder bei einem Betriebsrat die Zusammensetzung des Betriebsrats) wurden allen Arbeitnehmern mitgeteilt.</t>
  </si>
  <si>
    <t>Los resultados de la elección (nombre del o de los representantes de los empleados o, en el caso de un consejo, la integración del mismo) se comunicaron a todos los empleados.</t>
  </si>
  <si>
    <t>Die Wahl/Ernennung hat im laufenden Jahr bzw. in der laufenden Produktionsperiode stattgefunden. Die Vertretung ist aktuell (alle laut Liste gewählten/ernannten Personen arbeiten noch in dem Betrieb).</t>
  </si>
  <si>
    <t>La elección o nombramiento ha sido en el año en curso o en el período vegetativo. La representación es la actual (todas las personas electas/ nombradas que figuran en la lista aún trabajan en la explotación o en el grupo).</t>
  </si>
  <si>
    <t>Der/die Arbeitnehmervertreter wird/werden von der Leitung anerkannt, und eine Stellenbeschreibung definiert eindeutig seine/ihre Funktionen und Rechte. Der/die Arbeitnehmervertreter ist/sind sich über seine/ihre Funktionen und Rechte im Klaren (im Falle eines Betriebsrats werden alle Mitglieder befragt).</t>
  </si>
  <si>
    <t>El o a los representantes de los trabajadores son reconocidos por la Administración, y sus roles y derechos están claramente definidos en una descripción del puesto de trabajo. El o los representantes de los trabajadores tiene(n) conocimiento  de sus roles y derechos (en caso de ser un consejo, todos los miembros deben ser entrevistados).</t>
  </si>
  <si>
    <t>Regelmäßig stattfindende Gespräche zwischen dem/den Arbeitnehmervertreter(n) und der Leitung über Probleme im Zusammenhang mit dem GRASP Modul werden nachweislich dokumentiert.</t>
  </si>
  <si>
    <t>Existe evidencia documentada de que se realizan reuniones regulares con una frecuencia establecida entre el representante(s) de los empleados y la administración, donde se abordan temas relacionados a GRASP.</t>
  </si>
  <si>
    <t>Nachweis/Bemerkungen:</t>
  </si>
  <si>
    <t>Evidencia/ Comentarios:</t>
  </si>
  <si>
    <t>Korrekturmaßnahmen:</t>
  </si>
  <si>
    <t>Acciones correctivas:</t>
  </si>
  <si>
    <t>BESCHWERDEVERFAHREN</t>
  </si>
  <si>
    <t>PROCEDIMIENTO DE RECLAMACIONES</t>
  </si>
  <si>
    <t>KP: Gibt es im Betrieb ein Beschwerde- und Vorschlagsverfahren, das den Arbeitnehmern die Möglichkeit bietet, eine Beschwerde oder einen Vorschlag einzureichen?
EK: Es liegt ein Beschwerde- und Vorschlagsverfahren vor, das der Betriebsgröße angemessen ist. Die Arbeitnehmer werden regelmäßig darüber informiert, dass ein solches Verfahren vorhanden ist; sie können Beschwerden und Vorschläge einreichen ohne Sanktionen befürchten zu müssen, und diese Probleme werden in Gesprächen zwischen dem/den Arbeitnehmervertreter(n) und der Betriebsleitung behandelt. Für die Beantwortung von Beschwerden und Vorschlägen sowie für die Einleitung von Korrekturmaßnahmen sieht das Verfahren einen konkreten Zeitrahmen vor. Die Beschwerden, Vorschläge der letzten 24 Monate und deren Nachkontrolle werden schriftlich dokumentiert.</t>
  </si>
  <si>
    <t>PC: ¿Se dispone en la explotación de un procedimiento de reclamaciones y sugerencias, que esté implementado, mediante el cual los empleados puedan realizar reclamaciones o sugerencias?
CC. Existe en la explotación un procedimiento de reclamaciones y sugerencias que es apropiado para el tamaño de la empresa. Se informa regularmente a los empleados sobre la existencia de este procedimiento, y de que pueden realizar reclamaciones y sugerencias sin ser penalizados.  Estos temas se conversan en reuniones realizadas entre el representante(s) de los empleados y la administración. El procedimiento define un plazo para responder a las reclamaciones y sugerencias y para tomar las acciones correctivas. Las reclamaciones, sugerencias y el seguimiento a las mismas de los últimos 24 meses están documentadas.</t>
  </si>
  <si>
    <t>Es steht ein dokumentiertes Beschwerde- und Vorschlagsverfahren zur Verfügung, das für die Größe des Betriebes angemessen ist.</t>
  </si>
  <si>
    <t>Se dispone de un procedimiento de reclamaciones y sugerencias, apropiado para el tamaño de la empresa.</t>
  </si>
  <si>
    <t>Die Arbeitnehmer werden regelmäßig und aktiv über das Beschwerde- und Vorschlagsverfahren informiert.</t>
  </si>
  <si>
    <t>Se informa a los empleados regularmente y activamente sobre este procedimiento de reclamaciones y sugerencias.</t>
  </si>
  <si>
    <t>Im Verfahren wird klar formuliert, dass ein Arbeitnehmer keine Sanktionen zu befürchten hat, wenn er Beschwerden oder Vorschläge einbringt.</t>
  </si>
  <si>
    <t>El procedimiento establece claramente que los empleados no serán penalizados por presentar reclamaciones o sugerencias.</t>
  </si>
  <si>
    <t>Beschwerden und Vorschläge werden in Gesprächen zwischen dem/den Arbeitnehmervertreter(n) und der Betriebsleitung behandelt.</t>
  </si>
  <si>
    <t>Se conversará sobre las reclamaciones y sugerencias en las reuniones realizadas entre el representante(s) de los empleados y la administración.</t>
  </si>
  <si>
    <t>Das Beschwerdeverfahren gibt einen Zeitrahmen für die Problemlösung vor (z. B. innerhalb des nächsten Monats).</t>
  </si>
  <si>
    <t>En el procedimiento se establece un plazo para resolver las reclamaciones y sugerencias (por ejemplo, en el curso del mes siguiente)</t>
  </si>
  <si>
    <t>Die Beschwerden, Vorschläge und ihre Nachkontrollen sind dokumentiert und für die letzten 24 Monate einsehbar.</t>
  </si>
  <si>
    <t>Las reclamaciones, sugerencias y el seguimiento a las mismas de los últimos 24 meses están documentadas y se encuentran disponibles.</t>
  </si>
  <si>
    <t>SELBST-DEKLARATION ZUR GUTEN SOZIALPRAXIS</t>
  </si>
  <si>
    <t>AUTODECLARACIÓN DE BUENAS PRÁCTICAS SOCIALES</t>
  </si>
  <si>
    <t>KP: Haben die Betriebsleitung und der/die Arbeitnehmervertreter eine Selbst-Deklaration zur Einhaltung einer guten Sozialpraxis bezüglich der Menschenrechte unterzeichnet, und wurden die Arbeitnehmer darüber informiert? 
EK: Die Betriebsleitung und der/die Arbeitnehmervertreter haben eine Selbst-Deklaration unterzeichnet, verfügbar gemacht und umgesetzt, die allen Arbeitnehmern eine gute Sozialpraxis und die Einhaltung der Menschenrechte zusichert. Diese Deklaration beinhaltet mindestens die Verpflichtung, die Kernarbeitsnormen der ILO zu befolgen (ILO Übereinkommen: 111 zu Diskriminierung, 138 und 182 zu Mindestalter und Verbot von Kinderarbeit, 29 und 105 zu Zwangsarbeit, 87 für die Vereinigungsfreiheit, 98 für das Recht zu Kollektivverhandlungen, 100 für die Gleichheit des Entgelts und 99 für Mindestlöhne) sowie die Einhaltung transparenter und nicht diskriminierender Einstellungs- und Beschwerdeverfahren. Die Selbst-Deklaration besagt, dass der/die Arbeitnehmervertreter Beschwerden einreichen kann/können, ohne persönliche Sanktionen befürchten zu müssen. Alle Arbeitnehmer wurden über die Selbst-Deklaration informiert, welche mindestens alle 3 Jahre (oder wann immer notwendig) überarbeitet wird.</t>
  </si>
  <si>
    <t>PC: La autodeclaración de buenas prácticas sociales en lo referente a derechos humanos, ¿ha sido comunicada a los empleados y firmada por la administración de la explotación y por el representante(s) de los empleados? ¿Han sido informados los empleados al respecto?
CC. La administración y el representante(s) de los empleados han firmado, exhibido e implementado una autodeclaración que asegura las buenas prácticas sociales y los derechos humanos de todos los empleados.  Esta declaración contiene un compromiso con los convenios laborales fundamentales de la OIT (Convenio 111  sobre discriminación, 138 y 182 sobre edad mínima y trabajo infantil, 29 y 105 sobre trabajo forzoso, 87 sobre libertad sindical, 98 sobre negociación colectiva, 100 sobre igualdad de remuneración y 99 sobre salarios mínimos) y procedimientos de contratación transparentes y no discriminatorios y el procedimiento de reclamaciones. La autodeclaración establece que el  o los representantes de los empleados pueden presentar reclamaciones sin ser sujetos a sanciones personales. Los empleados han sido informados sobre la autodeclaración y ésta es revisada como mínimo cada 3 años o cuando sea necesario.</t>
  </si>
  <si>
    <t>Die Deklaration ist vollständig und enthält mindestens alle in den Kernarbeitsnormen der ILO genannten Punkte.</t>
  </si>
  <si>
    <t>Esta declaración es completa y contiene, como mínimo, todos los puntos referidos en los Convenios de la OIT.</t>
  </si>
  <si>
    <t>Die Deklaration wurde von der Betriebsleitung und von dem/den Arbeitnehmervertreter(n) unterzeichnet.</t>
  </si>
  <si>
    <t>La declaración ha sido firmada por la administración de la explotación y por el representante(s) de los empleados.</t>
  </si>
  <si>
    <t>Die Arbeitnehmer wurden aktiv über die Deklaration informiert (z. B. ist sie im Betrieb bzw. am Produkthandhabungsstandort/im Büro der Betriebsleitung ausgehängt, an jeden Arbeitsvertrag angehängt, bei Informationsveranstaltungen erklärt o.ä.).</t>
  </si>
  <si>
    <t>La declaración es comunicada de forma activa a los empleados (por ejemplo, es exhibida en la explotación, en el centro de manipulación, en la oficina de la administración o adjunta al contrato laboral, se aporta información en las reuniones, etc.).</t>
  </si>
  <si>
    <t>Die Betriebsleitung, der/die Arbeitnehmervertreter und die verantwortliche Person für Gesundheit, Sicherheit und soziale Belange kennen den Inhalt der Deklaration und bestätigen, dass diese in die Praxis umgesetzt wird.</t>
  </si>
  <si>
    <t>La administración, la persona responsable por la implementación de GRASP, y el representante(s) de los empleados conocen el contenido de la declaración y confirman que es puesto en práctica.</t>
  </si>
  <si>
    <t>Die Deklaration besagt ausdrücklich, dass der/die Arbeitnehmervertreter Beschwerden einreichen kann/können, ohne persönliche Sanktionen befürchten zu müssen.</t>
  </si>
  <si>
    <t>Se establece que el representante(s) de los empleados pueden presentar reclamaciones sin ser sujetos a sanciones personales.</t>
  </si>
  <si>
    <t>Die Deklaration wird mindestens alle 3 Jahre oder bei Bedarf überprüft und überarbeitet.</t>
  </si>
  <si>
    <t>La declaración es revisada y actualizada cada 3 años o cuando sea necesario.</t>
  </si>
  <si>
    <t>ZUGRIFF AUF DIE NATIONALEN ARBEITSVORSCHRIFTEN</t>
  </si>
  <si>
    <t>ACCESO A LAS NORMAS LABORALES DEL PAÍS</t>
  </si>
  <si>
    <t>KP: Verfügen die für Umsetzung von GRASP (VGSP) sowie der/die Arbeitnehmervertreter (AV) über Kenntnis der gültigen nationalen Arbeitsvorschriften und/oder haben sie zu diesen Zugang?
EK: Die verantwortliche Person für die Umsetzung von GRASP (VGSP) und der/die Arbeitnehmervertreter kennen die nationalen Vorschriften über Brutto- und Mindestlöhne, Arbeitszeiten, Gewerkschaftszugehörigkeiten, Antidiskriminierung, Kinderarbeit, Arbeitsverträge, Jahres- und Mutterschaftsurlaub und/oder haben Zugang zu diesen Vorschriften. Der VGSP und der/die Arbeitnehmervertreter haben Kenntnis von den Grundzügen der Arbeitsbedingungen in der Landwirtschaft, wie sie in den geltenden GRASP Nationalen Interpretationsrichtlinien formuliert sind.</t>
  </si>
  <si>
    <t>PC: La persona responsable por la implementación de GRASP (RIG) y el representante(s) de los empleados, ¿tienen conocimiento sobre las normas laborales recientes del país y/o acceso a ellas?
CC. La persona responsable por la implementación de GRASP (RIG) y el o los representante de los empelados tienen cono-cimiento y/o acceso a las normas del país sobre: salarios nominales y mínimos, horarios de trabajo, afiliación a sindicatos, antidiscriminación, trabajo infantil, contratos laborales, feriados y licencia maternal, cuidado médico y pensión/gratificación. Tanto el RIG como el representante(s) de los empleados conocen los aspectos fundamentales de las condiciones laborales en el sector agrícola, de acuerdo a lo formulado en las Guías de Interpretación Nacionales GRASP aplicables.</t>
  </si>
  <si>
    <t>Der VGSP informiert den/die Arbeitnehmervertreter über die geltenden Arbeitsvorschriften (z. B. die GRASP Nationalen Interpretationsrichtlinien).</t>
  </si>
  <si>
    <t>El RIG proporciona al representante(s) de los empleados las normas laborales vigentes (por ejemplo, Guías de Interpretación Nacionales GRASP).</t>
  </si>
  <si>
    <t>Der VGSP und der/die Arbeitnehmervertreter haben Kenntnis von oder Zugang zu den geltenden Arbeitsvorschriften zu Brutto- und Mindestlöhnen und Lohnabzügen.</t>
  </si>
  <si>
    <t>El RIG y el representante(s) de los empleados tienen conocimiento acerca de las normas laborales vigentes sobre el salario nominal y mínimo y deducciones de los salarios, y/o acceso a ellas.</t>
  </si>
  <si>
    <t>Der VGSP und der/die Arbeitnehmervertreter haben Kenntnis von oder Zugang zu den geltenden Arbeitsvorschriften über Arbeitszeiten.</t>
  </si>
  <si>
    <t>El RIG y el representante(s) de los empleados tienen conocimiento acerca de las normas laborales vigentes sobre las horas de trabajo y/o acceso a ellas.</t>
  </si>
  <si>
    <t>Der VGSP und der/die Arbeitnehmervertreter haben Kenntnis von oder Zugang zu den geltenden Arbeitsvorschriften über die Vereinigungsfreiheit und Kollektivverhandlungen.</t>
  </si>
  <si>
    <t>El RIG y el representante(s) de los empleados tienen conocimiento acerca de las normas laborales vigentes sobre la libertad de asociación a sindicatos y el derecho de negociación colectiva, y/o acceso a ellas.</t>
  </si>
  <si>
    <t>Der VGSP und der/die Arbeitnehmervertreter haben Kenntnis von oder Zugang zu den geltenden Arbeitsvorschriften zu Antidiskriminierungsregelungen.</t>
  </si>
  <si>
    <t>El RIG y el representante(s) de los empleados tienen conocimiento acerca de las normas laborales vigentes sobre antidiscriminación y/o acceso a ellas.</t>
  </si>
  <si>
    <t>Der VGSP und der/die Arbeitnehmervertreter haben Kenntnis von oder Zugang zu den geltenden Arbeitsvorschriften zu Kinderarbeit und Mindestbeschäftigungsalter.</t>
  </si>
  <si>
    <t>El RIG y el representante(s) de los empleados tienen conocimiento acerca de las normas laborales vigentes sobre el trabajo infantil y la edad mínima de trabajo y/o acceso a ellas.</t>
  </si>
  <si>
    <t xml:space="preserve">Der VGSP und der/die Arbeitnehmervertreter haben Kenntnis von oder Zugang zu den geltenden Arbeitsvorschriften zu Jahres- und Mutterschutzurlaub. </t>
  </si>
  <si>
    <t>El RIG y el representante(s) de los empleados tienen conocimiento acerca de las normas laborales vigentes sobre las licencias y las licencias por maternidad y/o acceso a ellas.</t>
  </si>
  <si>
    <t>ARBEITSVERTRÄGE</t>
  </si>
  <si>
    <t>CONTRATOS LABORALES</t>
  </si>
  <si>
    <t>KP: Können gültige Kopien der Arbeitsverträge für die Arbeitnehmer vorgewiesen werden? Entsprechen die Arbeitsverträge geltenden Gesetzen und/oder Kollektivverträgen und enthalten sie mindestens folgende Angaben: vollständige Namen, Nationalität, Aufgabenbeschreibung, Geburtsdatum, Einstellungsdatum, reguläre Arbeitszeit, Lohn und Beschäftigungszeitraum? Wurden diese Verträge sowohl von Arbeitnehmer und als auch von Arbeitgeber unterzeichnet?
EK: Für jeden Arbeitnehmer kann dem Kontrolleur auf Verlangen ein Vertrag vorgelegt werden (auf Stichprobenbasis). Die Verträge entsprechen geltendem Recht und/oder Kollektivverträgen. Sowohl Arbeitnehmer als auch Arbeitgeber haben diesen Vertrag unterzeichnet. Die Unterlagen enthalten mindestens den vollen Namen, die Nationalität, eine Aufgabenbeschreibung, das Geburtsdatum, die reguläre Arbeitszeit, das Gehalt und die Vertragslaufzeit (unbefristet, befristet oder tageweise usw.) und, falls ausländische Arbeitnehmer beschäftigt werden, ist ihr rechtlicher Status festgehalten und ihre Arbeitserlaubnis liegt vor. Der Vertrag widerspricht in keiner Weise der Selbst-Deklaration zur guten Sozialpraxis. Aufzeichnungen aller Arbeitnehmer müssen mindestens für die vergangenen 24 Monate zugänglich sein.</t>
  </si>
  <si>
    <t>PC: ¿Se pueden mostrar copias válidas de los contratos laborales de los empleados?  ¿Estos contratos laborales cumplen con la legislación aplicable y/o los acuerdos de negociación colectiva?  ¿Incluyen como mínimo el nombre completo, la nacionalidad, la descripción de trabajo, la fecha de nacimiento, la fecha de ingreso, las horas normales de trabajo, el salario y el período de empleo?  ¿Han sido firmados tanto por el empleado como por el empleador?
CC. A pedido del evaluador (como muestra), se pueden mostrar copias de los contratos por cada empleado. Los contratos cumplen con la legislación aplicable y/o los acuerdos de negociación colectiva. Estos contratos están firmados por el empleado y el empleador. Los registros contienen como mínimo los nombres completos, las nacionalidades, las descripciones de trabajo, las fechas de nacimiento, la fecha de ingreso, las horas normales de trabajo, los salarios y los períodos de empleo  (por ejemplo, permanente, jornaleros, etc.). y en el caso de los empleados extranjeros, la situación legal y los permisos de trabajo. Los contratos no contradicen la autodeclaración sobre las buenas prácticas sociales, Se debe poder acceder a los registros de los empleados como mínimo por 24 meses.</t>
  </si>
  <si>
    <t>Stichproben zeigen, dass für alle Arbeitnehmer schriftliche Verträge vorliegen, die von beiden Vertragsparteien unterzeichnet wurden.</t>
  </si>
  <si>
    <t>Las muestras confirman que los contratos están disponibles para todos los empleados y que están firmados por ambas partes.</t>
  </si>
  <si>
    <t>Es wird nachgewiesen, dass für die Arbeitnehmer im Einklang mit der nationalen Gesetzgebung und/oder Kollektivverträgen korrekte Verträge vorliegen (wie in der betreffenden Nationalen GRASP Interpretationsrichtlinie angegeben).</t>
  </si>
  <si>
    <t>Existe evidencia de que el contrato de los empleados es correcto, en cumplimiento de la legislación nacional y/o los acuerdos de negociación colectiva (de acuerdo a lo estipulado en la Guía de Interpretación Nacional GRASP aplicable).</t>
  </si>
  <si>
    <t>Die Arbeitsverträge enthalten im Einklang mit der jeweiligen GRASP Nationalen Interpretationsrichtlinie zumindest grundlegende Angaben über den Arbeitnehmer, wie Name, Geburtsdatum und Nationalität.</t>
  </si>
  <si>
    <t>Los contratos laborales incluyen por lo menos información básica sobre el empleado, como el nombre del empleado, la fecha de nacimiento y la nacionalidad, de acuerdo a la Guía de Interpretación Nacional GRASP aplicable.</t>
  </si>
  <si>
    <t>Die Arbeitsverträge oder Vertragszusätze enthalten grundlegende Informationen über die Vertragslaufzeit (z. B. unbefristet, befristet, tageweise usw.), den Lohn, die Arbeitszeiten, Pausen und eine Aufgabenbeschreibung.</t>
  </si>
  <si>
    <t>Los contratos laborales o sus anexos incluyen información básica sobre el período del contrato (por ejemplo, permanente, jornaleros, etc.), el salario, las horas de trabajo, los descansos y una descripción básica del puesto de trabajo.</t>
  </si>
  <si>
    <t>Die Verträge stehen nicht im Widerspruch zur Selbst-Deklaration über die Einhaltung einer guten Sozialpraxis.</t>
  </si>
  <si>
    <t>El contrato no se contradice con la Auto-Declaración sobre las buenas prácticas sociales.</t>
  </si>
  <si>
    <t>Falls ausländische Arbeitnehmer in dem Betrieb beschäftigt sind, ist deren rechtlicher Status zur Anstellung in dem landwirtschaftlichen Betrieb in den Unterlagen festgehalten. Eine entsprechende Arbeitserlaubnis liegt vor.</t>
  </si>
  <si>
    <t>En el caso de empleados extranjeros trabajando para la empresa, los registros indican su situación legal para poder estar empleados en la empresa. Se dispone del permiso de trabajo correspondiente.</t>
  </si>
  <si>
    <t>Aufzeichnungen aller Arbeitnehmer müssen mindestens für die vergangenen 24 Monate zugänglich sein.</t>
  </si>
  <si>
    <t>Se debe poder acceder a los registros de los empleados como mínimo por 24 meses.</t>
  </si>
  <si>
    <t>LOHNZETTEL</t>
  </si>
  <si>
    <t>RECIBOS DE PAGO</t>
  </si>
  <si>
    <t>KP: Gibt es Aufzeichnungen, die auf die regelmäßige Gehaltszahlung im Einklang mit den vertraglichen Regelungen hinweisen? 
EK: Der Arbeitgeber legt Aufzeichnungen vor, die regelmäßigen Gehaltszahlungen belegen (z. B. Unterschrift des Beschäftigten auf dem Lohnzettel, Banküberweisung). Die Beschäftigten unterzeichnen oder erhalten eine Abschrift ihrer Lohnzettel, die die Zahlung transparent und verständlich darstellt. Die regelmäßige Bezahlung der Beschäftigten im Lauf der letzten 24 Monate ist aufgezeichnet.</t>
  </si>
  <si>
    <t>PC: ¿Existe evidencia documentada que demuestre el pago regular de salarios en conformidad con la cláusula correspondiente del contrato?
CC. El empleador muestra adecuada documentación del pago del salario (por ejemplo, la firma del trabajador en el recibo de pago, la transferencia bancaria).  Todos los empleados firman o reciben copias de los recibos de pago/lista de pago, para que el pago del sueldo sea transparente y comprensible para ellos.  Se encuentran documentados los pagos de sueldos de todos los empleados de los últimos 24 meses.</t>
  </si>
  <si>
    <t>Es stehen dokumentierte Nachweise über regelmäßige Gehaltszahlungen (z.B. Lohnzettel oder Lohnverzeichnisse) für alle Arbeitnehmer zur Verfügung (Stichproben).</t>
  </si>
  <si>
    <t>Se dispone de evidencia documentada (por ejemplo recibos de pago o lista de pagos) para todos los empleados, de que el pago es realizado en intervalos definidos (controles al azar).</t>
  </si>
  <si>
    <t>Aus den Lohnzetteln/Verzeichnissen geht hervor, dass die Zahlungen gemäß den Arbeitsverträgen vorgenommen werden (z. B. Unterschrift des Arbeiters auf dem Lohnzettel, Banküberweisung, etc.)</t>
  </si>
  <si>
    <t>Los recibos de pago o las listas de pagos muestran que los pagos están conformes con los contratos laborales (por ejemplo la firma del empleado en el recibo de pago, la transferencia bancaria, etc.).</t>
  </si>
  <si>
    <t>Die Unterlagen über die Zahlungen werden mindestens 24 Monate lang aufbewahrt.</t>
  </si>
  <si>
    <t>Los registros de pago son conservados por un plazo mínimo de 24 meses.</t>
  </si>
  <si>
    <t>LÖHNE</t>
  </si>
  <si>
    <t>SALARIOS</t>
  </si>
  <si>
    <t>KP: Weisen die in den Lohnzetteln ausgewiesenen Zahlungen mindestens auf Einhaltung der gesetzlichen Vorgaben und/oder der Kollektivverträge hin?
EK: Die auf den Lohnzetteln ausgewiesenen Gehälter und Überstundenzahlungen weisen auf Einhaltung der gesetzlichen Vorgaben (Mindestlöhne) und/oder der Kollektivverträge hin, wie in der Nationalen GRASP Interpretationsrichtlinie angegeben. Wird die Bezahlung nach Stückzahlen berechnet, müssen die Arbeitnehmer in der Lage sein, bei regulärer Arbeitszeit (im Durchschnitt) den gesetzlichen Mindestlohn erzielen zu können.</t>
  </si>
  <si>
    <t>PC: ¿Se encuentra el contenido de los recibos de pago/listas de pago en conformidad con las normas legales y/o los acuerdos de negociación colectiva?
CC. Los sueldos y las horas extras documentados en los recibos de pago/listas de pago indican conformidad con las normas legales (salario mínimo) y/o acuerdos de negociación colectiva (si corresponde).  Si la remuneración se calcula por unidad, los trabajadores podrán generar como mínimo el salario mínimo legal (en promedio) en las horas normales de trabajo.</t>
  </si>
  <si>
    <t>Aus den Lohnzetteln/Verzeichnissen geht eindeutig die gesamte vergütete Arbeitszeit einschließlich Überstunden (in Tagen/Stunden) hervor.</t>
  </si>
  <si>
    <t>Los recibos de pago o la lista de pagos indican claramente el monto remunerado por horas de trabajo o monto cosechado (horas/días), incluyendo las horas extras.</t>
  </si>
  <si>
    <t>Die in den Unterlagen verzeichneten Gehälter und Überstundenbezahlungen entsprechen den nationalen Arbeitsvorschriften (Mindestlöhne) und/oder Kollektivverträgen gemäß Nationaler GRASP Interpretationsrichtlinie.</t>
  </si>
  <si>
    <t>Los sueldos y las horas extras remuneradas, como figuran en los registros, son de acuerdo a los contratos y muestran cumplimiento con las normas legales del país y/o los acuerdos de negociación colectiva, según la Guía de Interpretación Nacional GRASP.</t>
  </si>
  <si>
    <t>Unabhängig von der Berechnung dokumentieren die Lohnzettel/ Verzeichnisse, dass die Arbeitnehmer im Durchschnitt mindestens den gesetzlichen Mindestlohn bei regulären Arbeitszeiten erhalten (besonders zu prüfen, wenn Bezahlung nach Stückzahlen vereinbart wurde). Falls es Lohnabzüge gibt und die Arbeitnehmer unter dem Mindestlohn bezahlt werden, so sind diese Abzüge schriftlich zu rechtfertigen.</t>
  </si>
  <si>
    <t>Independientemente de la unidad de cálculo, los recibos de pago/ listas de pago constatan que trabajando horas normales de trabajo, los empleados ganan en promedio como mínimo el salario mínimo legal (verifique especialmente si se encuentra implementado el empleo por destajo). Si se descuenta de los salarios y los empleados reciben menos del salario mínimo, entonces dichos descuentos deben ser justificados por escrito.</t>
  </si>
  <si>
    <t>KEINE ANSTELLUNG MINDERJÄHRIGER</t>
  </si>
  <si>
    <t>NO EMPLEO DE MENORES</t>
  </si>
  <si>
    <t>KP: Belegen Aufzeichnungen, dass der Betrieb keine Minderjährigen beschäftigt?
EK: Aufzeichnungen belegen, dass die nationale Gesetzgebung zum Mindestbeschäftigungsalter eingehalten wird. Enthält die nationale Gesetzgebung keine diesbezügliche Regelung, werden keine Kinder unter 15 Jahren beschäftigt. Wenn Minderjährige als direkte Familienmitglieder der Betriebsleitung in dem Betrieb arbeiten, führen diese keine Arbeiten aus, die ihre Gesundheit und Sicherheit oder ihre Entwicklung gefährden oder die diese an der Beendigung ihrer Pflichtschulausbildung hindern.</t>
  </si>
  <si>
    <t>PC: ¿Indican los registros que no se emplean a menores de edad en la empresa?
CC. Los registros indican que se cumple la legislación del país acerca de la edad mínima de empleo. Si la legislación del país no cubre este aspecto, los niños menores a 15 años no son empleados. Si hay niños trabajando en la empresa – en calidad de miembros de la familia - , ellos no realizan trabajos que representen un riesgo para su salud y seguridad, que afecten su desarrollo o que impidan que concluyan la educación escolar obligatoria.</t>
  </si>
  <si>
    <t>Die Geburtsdaten in den Unterlagen weisen darauf hin, dass kein Arbeitnehmer jünger ist als das nationale Mindestbeschäftigungsalter, bzw. unter 15, falls in der Nationalen GRASP Interpretationsrichtlinie nichts festgelegt ist.</t>
  </si>
  <si>
    <t>Las fechas de nacimiento en los registros demuestran que ningún empleado tiene una edad menor a la edad mínima de empleo o, si no figura en la Guía de Interpretación Nacional GRASP, por debajo de los 15 años.</t>
  </si>
  <si>
    <t>Wenn Minderjährige als direkte Familienmitglieder der Betriebsleitung in dem Betrieb arbeiten, führen diese keine Arbeiten aus, die ihre Gesundheit und Sicherheit oder ihre Entwicklung gefährden oder die diese an der Beendigung ihrer Pflichtschulausbildung hindern (gemäß dem IFA Basismodul Gesamtbetrieb).</t>
  </si>
  <si>
    <t>Si hay niños trabajando en la explotación – en calidad de miembros de la familia - , ellos no realizan trabajos que representen un riesgo  para su salud y seguridad (de acuerdo al Módulo Base para Todo Tipo de Explotación Agropecuaria IFA), que afecten su desarrollo o que impidan que concluyan la educación escolar obligatoria.</t>
  </si>
  <si>
    <t>ZUGANG ZU PFLICHTSCHULAUSBILDUNG</t>
  </si>
  <si>
    <t>ACCESO A LA EDUCACIÓN ESCOLAR OBLIGATORIA</t>
  </si>
  <si>
    <t>KP: Haben alle Kinder, die auf dem Betriebsgelände leben, Zugang zur Pflichtschulausbildung?
EK: Es ist nachweislich dokumentiert, dass alle Kinder von Arbeitnehmern, die auf dem landwirtschaftlichen Betrieb/am Produkthandhabungsstandort leben und (nach nationalem Recht) im Pflichtschulalter sind - entweder über die Sicherstellung der Beförderung zu einer öffentlichen Schule oder über eine schulische Ausbildung vor Ort - Zugang zur Pflichtschulausbildung erhalten.</t>
  </si>
  <si>
    <t>PC: ¿Tienen todos los niños de los empleados que viven en la explotación/ centros de manipulación, acceso a la educación escolar obligatoria?
CC. Hay evidencia documentada de que todos los niños de los empleados en edad escolar obligatoria (según la legislación del país) viviendo en la explotación/ centros de manipulación, tienen acceso a educación escolar obligatoria; mediante transporte a una escuela pública o educación en el lugar.</t>
  </si>
  <si>
    <t>Es gibt eine Liste von Kindern im Pflichtschulalter, die auf dem landwirtschaftlichen Betrieb/am Produkthandhabungsstandort leben. Diese Liste enthält ihre Namen, Namen der Eltern, Geburtsdatum, Nachweis des Schulbesuchs usw. Die Kinder des Betriebsleiters können davon ausgeschlossen werden.</t>
  </si>
  <si>
    <t>Existe una lista de los niños que viven en la explotación/centros de manipulación que se encuentran en edad escolar; dicha lista contiene datos como la edad, el nombre de los padres, la fecha de nacimiento, la asistencia a la escuela, etc. Los hijos de los miembros de la administración pueden ser excluídos.</t>
  </si>
  <si>
    <t>Falls die Kinder die Schule nicht in angemessener Zeit zu Fuß erreichen können (innerhalb einer halben Stunde, bzw. laut Nationaler GRASP Interpretationsrichtlinie), werden nachweislich Transportmöglichkeiten zur Verfügung gestellt.</t>
  </si>
  <si>
    <t>Existe evidencia de medios de transporte en caso de que los niños no puedan llegar a la escuela caminando una distancia aceptable (media hora de caminata o lo que especifique la Guía de Interpretación Nacional GRASP).</t>
  </si>
  <si>
    <t>Falls keinerlei Zugang zu öffentlichen Schulen möglich ist, kann ein betriebsinternes Schulsystem nachgewiesen werden.</t>
  </si>
  <si>
    <t>Existe evidencia de un sistema de educación escolar en el lugar cuando no se dispone de acceso a las escuelas.</t>
  </si>
  <si>
    <t>ZEITERFASSUNGSSYSTEM</t>
  </si>
  <si>
    <t>SISTEMA DE CONTROL DE HORAS</t>
  </si>
  <si>
    <t>KP: Gibt es ein Zeiterfassungssystem, das die Arbeitsdauer und die Überstunden auf täglicher Basis und für die Arbeitnehmer nachweist?
EK: Es existiert ein der Betriebsgröße angemessenes Zeiterfassungssystem, das den Arbeitnehmern wie auch dem Arbeitgeber Transparenz bezüglich der Arbeitszeit und Überstunden pro Tag gewährleistet. Aufzeichnungen über die Arbeitsdauer der Arbeitnehmer liegen für den Zeitraum der letzten 24 Monate vor. Die Aufzeichnungen werden von den Arbeitnehmern regelmäßig genehmigt und können von dem/den Arbeitnehmervertreter(n) eingesehen werden.</t>
  </si>
  <si>
    <t>PC: ¿Existe un sistema de control de horas que muestre las horas de trabajo y las horas extras por jornada para los empleados?
CC. Existe un sistema de control de horas en práctica que es apropiado para el tamaño de la empresa y que deja en claro, en un régimen diario, tanto para los empleados como para el empleador, las horas de trabajo normales y extras.  Las horas de trabajo de los empleados de los últimos 24 meses están documentadas. Los empleados regularmente aprueban los registros de trabajo y estos están accesibles para el representante(s) de los empleados.</t>
  </si>
  <si>
    <t>Es ist ein Zeiterfassungssystem installiert, das der Größe des landwirtschaftlichen Betriebes entspricht (z.B. Stundenzettel, Stechuhr, elektronische Karten o. ä.).</t>
  </si>
  <si>
    <t>Existe un sistema de control de horas en práctica que es apropiado para el tamaño de la empresa (por ejemplo,  formulario de control de horas, reloj marcador, tarjetas electrónicas, etc.).</t>
  </si>
  <si>
    <t>Aus den Aufzeichnungen gehen die täglichen regulären Arbeitszeiten jedes Arbeitnehmers hervor.</t>
  </si>
  <si>
    <t>Los registros indican el tiempo normal de trabajo de los empleados en un régimen diario.</t>
  </si>
  <si>
    <t>Aus den Aufzeichnungen gehen die Überstunden jedes Arbeitnehmers (in Tagen) hervor, wie sie in den Arbeitsverträgen, die geltendem Recht entsprechen, festgelegt sind.</t>
  </si>
  <si>
    <t>Los registros indican las horas extras de todos los empleados en un régimen diario, de acuerdo a lo definido en los contratos laborales en cumplimiento con la legislación.</t>
  </si>
  <si>
    <t>Aus den Aufzeichnungen gehen die Urlaubszeiten/Feiertage für jeden Arbeitnehmer hervor (in Tagen).</t>
  </si>
  <si>
    <t>Los registros indican los descansos / días libres de los empleados en un régimen diario.</t>
  </si>
  <si>
    <t>Die Arbeitsaufzeichnungen werden regelmäßig durch jeden Arbeitnehmer bestätigt (z.B. regelmäßig unterzeichneter Stundenzettel, Stechuhr).</t>
  </si>
  <si>
    <t>Los empleados regularmente dan  su aprobación a los registros de trabajo (por ejemplo, el formulario de control de horas es firmado regularmente, el reloj marcador).</t>
  </si>
  <si>
    <t>Der/die Arbeitnehmervertreter hat/haben Zugang zu diesen Aufzeichnungen.</t>
  </si>
  <si>
    <t>El representante(s) de los empleados tiene acceso a estos registros.</t>
  </si>
  <si>
    <t>Die Aufzeichnungen werden mindestens 24 Monate lang aufbewahrt.</t>
  </si>
  <si>
    <t>Los registros son conservados por un plazo mínimo de 24 meses.</t>
  </si>
  <si>
    <t>ARBEITSZEITEN UND PAUSEN</t>
  </si>
  <si>
    <t>HORAS DE TRABAJO Y DESCANSOS</t>
  </si>
  <si>
    <t>KP: Stehen die erfassten Arbeitszeiten und Pausen im Einklang mit den geltenden Gesetzen und/oder Kollektivverträgen?
EK: Die dokumentierten Arbeitszeiten, Pausen und Ruhetage stehen im Einklang mit den geltenden Gesetzen und/oder Kollektivverträgen. Sofern die Gesetzgebung keine strengeren Regelungen vorsieht, geht aus den Aufzeichnungen hervor, dass die reguläre Wochenarbeitszeit 48 Stunden nicht übersteigt. Während der Hochbetriebszeiten (Ernte) beträgt die Wochenarbeitszeit nicht mehr als 60 Stunden. Pausen und Ruhetage werden auch in Hochbetriebszeiten eingehalten.</t>
  </si>
  <si>
    <t>PC: ¿Las horas de trabajo y los descansos documentados en los controles de horas cumplen con la legislación correspondiente y/o los acuerdos de negociación colectiva?
CC. Las horas de trabajo, los descansos y los días feriados documentados cumplen con la legislación correspondiente y/o los acuerdos de negociación colectiva. En el caso de que no haya legislación más estricta, los registros indican que las horas de trabajo normales no exceden un máximo de 48 horas semanales.  Durante la temporada pico (cosecha), las horas de trabajo semanales no exceden las 60 horas. Los descansos/días libres también están garantizados durante la temporada pico.</t>
  </si>
  <si>
    <t>Die Informationen über geltende Arbeitsvorschriften und/oder Kollektivverträge im Hinblick auf die Arbeitszeiten und Pausen sind verfügbar (z.B. in der nationalen GRASP Interpretationsrichtlinie).</t>
  </si>
  <si>
    <t>Se dispone de información sobre las normas legales del país y/o los acuerdos de negociación colectiva, en lo relativo a las horas de trabajo y los descansos (por ejemplo, en la Guía de Interpretación Nacional GRASP)</t>
  </si>
  <si>
    <t>Die in den Aufzeichnungen ausgewiesenen Arbeitszeiten einschließlich Überstunden weisen auf eine Übereinstimmung mit den gesetzlichen Vorschriften und/oder den Kollektivverträgen hin.</t>
  </si>
  <si>
    <t>Las horas de trabajo y las horas extras, como figuran en los registros, muestran cumplimiento con las normas legales y/o los acuerdos de negociación colectiva.</t>
  </si>
  <si>
    <t>Die in den Aufzeichnungen ausgewiesenen Ruhephasen / -tage weisen auf eine Übereinstimmung mit den nationalen Vorschriften und/oder den Kollektivverträgen hin.</t>
  </si>
  <si>
    <t>Los descansos / días libres, como figuran en los registros, muestran cumplimiento con las normas legales y/o los acuerdos de negociación colectiva.</t>
  </si>
  <si>
    <t>Sofern geltende Gesetze keine strengeren Regelungen vorsehen, beträgt die reguläre wöchentliche Arbeitszeit höchstens 48 Stunden. Während der Hochbetriebszeiten (Ernte) beträgt die wöchentliche Arbeitszeit nicht mehr als 60 Stunden.</t>
  </si>
  <si>
    <t>En caso de no haber legislación más estricta, las horas normales de trabajo no exceden las 48 horas. Durante la temporada pico (cosecha), las horas de trabajo semanales no exceden las 60 horas.</t>
  </si>
  <si>
    <t>Aus den Unterlagen geht hervor, dass Pausen und Ruhetage auch in Hochbetriebszeiten eingehalten werden.</t>
  </si>
  <si>
    <t>Los registros muestran que los descansos/ días libres también están garantizados, aún durante la temporada pico.</t>
  </si>
  <si>
    <t>EMPFEHLUNG ZUR GUTEN SOZIALPRAXIS</t>
  </si>
  <si>
    <t>ACCIONES CORRECTIVAS</t>
  </si>
  <si>
    <t>ZUSÄTZLICHE SOZIALE VERGÜNSTIGUNGEN</t>
  </si>
  <si>
    <t>BENEFICIOS SOCIALES ADICIONALES</t>
  </si>
  <si>
    <t>Welche anderen Formen sozialer Vergünstigungen gewährt der Betrieb seinen Arbeitnehmern, ihren Familien und/oder dem Gemeinwesen? 
Bitte angeben (Leistungsanreize für gute und sichere Arbeitsleistungen, Bonuszahlungen, Förderung der beruflichen Entwicklung, Sozialleistungen, Kinderbetreuung, Verbesserung des sozialen Umfelds usw.).</t>
  </si>
  <si>
    <t xml:space="preserve">¿Qué otros tipos de beneficios sociales ofrece la empresa a los trabajadores, a las familias y/o a la comunidad?
Por favor especifique (Incentivos para un desempeño laboral bueno y seguro, pago de bonificación, apoyo al desarrollo profesional, beneficios sociales, cuidado infantil, mejoramiento del ambiente social, etc.).
</t>
  </si>
  <si>
    <t>Sí</t>
  </si>
  <si>
    <t>Pflichtfeld</t>
  </si>
  <si>
    <t>Campo obligatorio</t>
  </si>
  <si>
    <t>Vollständig erfüllt</t>
  </si>
  <si>
    <t xml:space="preserve">Cumple totalmente </t>
  </si>
  <si>
    <t>Verbesserungen erforderlich</t>
  </si>
  <si>
    <t>Se necesitan mejoras</t>
  </si>
  <si>
    <t>Nicht erfüllt, aber Maßnahmen eingeleitet</t>
  </si>
  <si>
    <t>No cumple, pero se toman algunas medidas</t>
  </si>
  <si>
    <t>Nicht erfüllt</t>
  </si>
  <si>
    <t xml:space="preserve">No cumple </t>
  </si>
  <si>
    <t>Erfüllungsgrad Kontrollpunkt:</t>
  </si>
  <si>
    <t xml:space="preserve">Nivel de cumplimiento - punto de control </t>
  </si>
  <si>
    <t>Gesamter Erfüllungsgrad:</t>
  </si>
  <si>
    <t>Nivel de cumplimiento general:</t>
  </si>
  <si>
    <t>Spanish</t>
  </si>
  <si>
    <t>I1</t>
  </si>
  <si>
    <t>I2</t>
  </si>
  <si>
    <t>I3</t>
  </si>
  <si>
    <t>I4</t>
  </si>
  <si>
    <t>I5</t>
  </si>
  <si>
    <t>I6</t>
  </si>
  <si>
    <t>I7</t>
  </si>
  <si>
    <t>I8</t>
  </si>
  <si>
    <t>I9</t>
  </si>
  <si>
    <t>I10</t>
  </si>
  <si>
    <t>I11</t>
  </si>
  <si>
    <t>I12</t>
  </si>
  <si>
    <t>I13</t>
  </si>
  <si>
    <t>I14</t>
  </si>
  <si>
    <t>I15</t>
  </si>
  <si>
    <t>I16</t>
  </si>
  <si>
    <t>I17</t>
  </si>
  <si>
    <t>I18</t>
  </si>
  <si>
    <t>I19</t>
  </si>
  <si>
    <t>I29</t>
  </si>
  <si>
    <t>I30</t>
  </si>
  <si>
    <t>I31</t>
  </si>
  <si>
    <t>I32</t>
  </si>
  <si>
    <t>I33</t>
  </si>
  <si>
    <t>I34</t>
  </si>
  <si>
    <t>I35</t>
  </si>
  <si>
    <t>I36</t>
  </si>
  <si>
    <t>I37</t>
  </si>
  <si>
    <t>I38</t>
  </si>
  <si>
    <t>I39</t>
  </si>
  <si>
    <t>Question to the Manager</t>
  </si>
  <si>
    <t>Checklist Individual Producer (Option 1)</t>
  </si>
  <si>
    <t>I20</t>
  </si>
  <si>
    <t>I21</t>
  </si>
  <si>
    <t>I22</t>
  </si>
  <si>
    <t>I23</t>
  </si>
  <si>
    <t>I24</t>
  </si>
  <si>
    <t>I25</t>
  </si>
  <si>
    <t>I26</t>
  </si>
  <si>
    <t>I27</t>
  </si>
  <si>
    <t>I28</t>
  </si>
  <si>
    <t>Supporting Icons:</t>
  </si>
  <si>
    <t xml:space="preserve">Previous assessment date(s) 1: </t>
  </si>
  <si>
    <t xml:space="preserve">Previous assessment date(s) 7: </t>
  </si>
  <si>
    <t xml:space="preserve">Previous assessment date(s) 8: </t>
  </si>
  <si>
    <t xml:space="preserve">Previous assessment date(s) 9: </t>
  </si>
  <si>
    <t xml:space="preserve">Previous assessment date(s) 2: </t>
  </si>
  <si>
    <t xml:space="preserve">Previous assessment date(s) 3: </t>
  </si>
  <si>
    <t xml:space="preserve">Previous assessment date(s) 4: </t>
  </si>
  <si>
    <t xml:space="preserve">Previous assessment date(s) 5: </t>
  </si>
  <si>
    <t xml:space="preserve">Previous assessment date(s) 6: </t>
  </si>
  <si>
    <t>Datum/Daten der vorherigen Evaluierung 9:</t>
  </si>
  <si>
    <t>Fecha(s) de evaluacion(es) previa(s) 7:</t>
  </si>
  <si>
    <t>Fecha(s) de evaluacion(es) previa(s) 9:</t>
  </si>
  <si>
    <t>1.2.1</t>
  </si>
  <si>
    <t>1.2.2</t>
  </si>
  <si>
    <t>1.2.3</t>
  </si>
  <si>
    <t>1.2.4</t>
  </si>
  <si>
    <t>1.2.5</t>
  </si>
  <si>
    <t>1.2.6</t>
  </si>
  <si>
    <t>1.2.8</t>
  </si>
  <si>
    <t>1.2.9</t>
  </si>
  <si>
    <t>1.4.1</t>
  </si>
  <si>
    <t>1.4.2</t>
  </si>
  <si>
    <t>1.4.3</t>
  </si>
  <si>
    <t>1.4.4</t>
  </si>
  <si>
    <t>1.4.5</t>
  </si>
  <si>
    <t>1.4.6</t>
  </si>
  <si>
    <t>1.4.8</t>
  </si>
  <si>
    <t>1.4.9</t>
  </si>
  <si>
    <t>1.6.1</t>
  </si>
  <si>
    <t>1.6.2</t>
  </si>
  <si>
    <t>1.6.3</t>
  </si>
  <si>
    <t>1.6.4</t>
  </si>
  <si>
    <t>1.6.5</t>
  </si>
  <si>
    <t>1.6.6</t>
  </si>
  <si>
    <t>1.6.8</t>
  </si>
  <si>
    <t>1.6.9</t>
  </si>
  <si>
    <t>1.8.1</t>
  </si>
  <si>
    <t>1.8.2</t>
  </si>
  <si>
    <t>1.8.3</t>
  </si>
  <si>
    <t>1.8.4</t>
  </si>
  <si>
    <t>1.8.5</t>
  </si>
  <si>
    <t>1.8.6</t>
  </si>
  <si>
    <t>1.8.7</t>
  </si>
  <si>
    <t>1.8.9</t>
  </si>
  <si>
    <t>1.8.10</t>
  </si>
  <si>
    <t>1.10.1</t>
  </si>
  <si>
    <t>1.10.2</t>
  </si>
  <si>
    <t>1.10.3</t>
  </si>
  <si>
    <t>1.10.4</t>
  </si>
  <si>
    <t>1.10.5</t>
  </si>
  <si>
    <t>1.10.6</t>
  </si>
  <si>
    <t>1.10.7</t>
  </si>
  <si>
    <t>1.10.9</t>
  </si>
  <si>
    <t>1.10.10</t>
  </si>
  <si>
    <t>1.12.1</t>
  </si>
  <si>
    <t>1.12.2</t>
  </si>
  <si>
    <t>1.12.3</t>
  </si>
  <si>
    <t>1.12.5</t>
  </si>
  <si>
    <t>1.12.6</t>
  </si>
  <si>
    <t>2.2.1</t>
  </si>
  <si>
    <t>assessor</t>
  </si>
  <si>
    <t>0.1.10.9</t>
  </si>
  <si>
    <t>checklist_header_2</t>
  </si>
  <si>
    <t>checklist_header_1</t>
  </si>
  <si>
    <t>calculation_preview_header_2</t>
  </si>
  <si>
    <t>calculation_preview_header_1</t>
  </si>
  <si>
    <t>Compliance to the control points is voluntary and has no influence on the GLOBALG.A.P. Certification. However, if a producer decides to conduct the assessment, the upload of the filled in checklist(s) to the GLOBALG.A.P. Database is mandatory. After the assessment, the producer and the assessor must sign the completed GRASP Checklist. The results of the assessment will then be visible through the GLOBALG.A.P. Database (proof of assessment).
For the checklist upload add only information without mentioning names, surnames or other personal data that clearly identifies a person. You can use instead of that the initials/other abbreviations, the position of the employee or internal codes/numbers assigned by the producer/company.</t>
  </si>
  <si>
    <t>VERWENDUNG DIESER CHECKLISTE</t>
  </si>
  <si>
    <t>Diese GRASP Checkliste wird von Kontrolleuren verwendet, um die Umsetzung des GRASP Moduls zu überprüfen. Die Abkürzung GRASP steht für GLOBALG.A.P. Risk Assessment on Social Practice (Risikoeinschätzung für Soziale Belange von Arbeitern). Nach der Evaluierung ist die ausgefüllte Checkliste in die GLOBALG.A.P. Datenbank hochzuladen.</t>
  </si>
  <si>
    <t>ANFORDERUNGEN AN GRASP KONTROLLEURE</t>
  </si>
  <si>
    <t>Die GRASP Evaluierung kann ausschließlich von solchen GLOBALG.A.P. anerkannten Auditoren bzw. Kontrolleuren vorgenommen werden, die die GRASP Onlineschulung und die Online-Prüfung erfolgreich abgeschlossen haben und von einem In-house Trainer geschult wurden. In Ländern, in denen keine GRASP Nationale Interpretationsrichtlinie vorliegt, muss der Auditor/Kontrolleur, der die Evaluierung durchführt, über folgende Zusatzqualifikationen verfügen: SA8000 Einführung &amp; Auditortraining Grundlagenkurs (5 Tage) bzw. mindestens 5 landwirtschaftliche Sozialaudits (Fair Trade FLO), SA8000, BSCI Primärproduktion. Weitere Informationen finden Sie im GRASP Allgemeines Regelwerk.</t>
  </si>
  <si>
    <t>ANFORDERUNGEN AN ERZEUGER</t>
  </si>
  <si>
    <t xml:space="preserve">GRASP ist ein freiwilliges Zusatzmodul und ist kein Bestandteil der akkreditierten GLOBALG.A.P. Zertifizierung. Es stellt jedoch eine logische Ergänzung zu den GLOBALG.A.P. Standards (alle Produktgruppen) im Hinblick auf eine gute Sozialpraxis dar. Es können sich daher nur Erzeuger/Erzeugergruppen für eine GRASP Evaluierung anmelden, die bereits GLOBALG.A.P. zertifiziert oder nach einem gleichwertigen Programm zertifiziert sind (oder sich im Verfahren zur Erlangung eines Zertifikats befinden). </t>
  </si>
  <si>
    <t>BERICHTERSTATTUNG ÜBER DIE GRASP EVALUIERUNG</t>
  </si>
  <si>
    <t xml:space="preserve">Die Erfüllung der Kontrollpunkte ist freiwillig und hat keinen Einfluss auf die GLOBALG.A.P. Zertifizierung. Wenn sich ein Erzeuger jedoch für die Durchführung der Evaluierung entscheidet, so ist das Hochladen der ausgefüllten Checkliste(n) in die GLOBALG.A.P. Datenbank verpflichtend. Nach der Evaluierung muss die ausgefüllte GRASP Checkliste vom Erzeuger und vom Kontrolleur abgezeichnet werden. Die Ergebnisse der Evaluierung können dann über die GLOBALG.A.P. Datenbank (Evaluierungsnachweis - Proof of Assessment) eingesehen werden. 
Achten Sie beim Hochladen der Checkliste darauf, nur Informationen hinzuzufügen ohne Angabe von Vor- bzw. Nachnamen oder sonstiger persönlicher Daten, über die eine Person eindeutig identifiziert werden kann. Stattdessen können Sie die Initialen bzw. sonstige Abkürzungen, die Position des Beschäftigten oder interne Codes/Ziffern verwenden, die vom Erzeuger/dem Unternehmen zugewiesen werden.
</t>
  </si>
  <si>
    <t>NATIONALE INTERPRETATIONSRICHTLINIEN</t>
  </si>
  <si>
    <t xml:space="preserve">Die gesetzlichen Anforderungen im Hinblick auf die Kontrollpunkte variieren von Land zu Land (z. B. Mindestlohn, Mindestalter, Arbeitszeiten usw.). Die Gesetzgebung setzt GRASP außer Kraft, wenn die jeweiligen gesetzlichen Anforderungen strenger sind. Wenn keine gesetzlichen Vorschriften vorhanden sind (bzw. wenn die Gesetze weniger streng sind), definiert GRASP die einzuhaltenden Mindestanforderungen in den Erfüllungskriterien. Die Nationalen Interpretationsrichtlinien (über die GLOBALG.A.P. Website verfügbar) machen die Anforderungen für Erzeuger und Kontrolleure transparent. Wenn Erzeuger sich für eine GRASP Evaluierung interessieren und es bislang keine Interpretationsrichtlinie für das jeweilige Land gibt, wenden Sie sich bitte für das spezielle Antragsverfahren an das GLOBALG.A.P. Sekretariat. </t>
  </si>
  <si>
    <t xml:space="preserve">ZUM AUSFÜLLEN DER GRASP CHECKLISTE </t>
  </si>
  <si>
    <t xml:space="preserve">Die GRASP Kontrollpunkte sind komplex formuliert und behandeln oftmals mehrere Aspekte. Um die Anforderungen klar und verständlich auszudrücken, soll diese Checkliste dazu verwendet werden, jeden einzelnen Kontrollpunkt zu evaluieren. Zu jedem Kontrollpunkt gibt es in der Checkliste eine Reihe von Fragen. Anhand dieser Fragen werden die einzelnen Schritte zur Erfüllung der Kontrollpunkte sowie die Erfüllungskriterien klar definiert. Außerdem dienen die Fragen den Kontrolleuren als Orientierungshilfe. 
Anhand der Antworten werden die entsprechenden Kontrollpunkte und Erfüllungskriterien auf einer Skala eingestuft, um festzustellen, ob ein Erzeuger die Anforderungen erfüllt oder nicht.
</t>
  </si>
  <si>
    <t xml:space="preserve">Für Erzeuger der Option 1 und für extern evaluierte Mitglieder von Erzeugergruppen: In der letzten Spalte muss der Kontrolleur die Erfüllung jedes Unterpunkts angeben (Ja/Nein/nicht anwendbar). </t>
  </si>
  <si>
    <t xml:space="preserve">Für Option 2 muss der Kontrolleur: </t>
  </si>
  <si>
    <t>1.  eine Evaluierung der Quadratwurzel aller Erzeugergruppenmitglieder (es kann die Checkliste für Einzelerzeuger verwendet werden) vornehmen</t>
  </si>
  <si>
    <t>2.  diese externen Ergebnisse zusammengefasst in der Option 2 Checkliste hochladen</t>
  </si>
  <si>
    <t>Für alle Kontrollpunkte sollten Nachweise/Bemerkungen und Korrekturmaßnahmen aufgeführt werden.</t>
  </si>
  <si>
    <t>Nicht anwendbare Punkte sollten nur in Ausnahmefällen angegeben werden und müssen immer im Feld „Bemerkungen“ erklärt werden.</t>
  </si>
  <si>
    <t>BEWERTUNGSMETHODEN: ZUSAMMENFASSUNG</t>
  </si>
  <si>
    <t>Für die Einschätzung sozialer Belange ist eine gewisse Sensibilität des Prüfers erforderlich. Bitte beachten Sie bei der Bewertung des GRASP Moduls die folgenden Punkte:</t>
  </si>
  <si>
    <t>•  Bereiten Sie sich gut auf die GRASP Evaluierung vor. Sie müssen Kenntnis von aktuellen Informationen hinsichtlich gesetzlicher Regelungen, Kollektivverträge usw. haben. Die nationale Interpretationsrichtlinie unterstützt Ihre Vorbereitung. Stellen Sie sicher, dass die Person, die für die Umsetzung von GRASP verantwortlich ist, und der/die Arbeitnehmervertreter die nationale Interpretationsrichtlinie erhalten und gelesen hat/haben. Lesen Sie bitte auch den Implementierungsleitfaden/die FAQs, und händigen Sie ihn der für die Umsetzung des GRASP Moduls verantwortlichen Person und dem/den Arbeitnehmervertreter(n) aus.</t>
  </si>
  <si>
    <t>•  Anstatt sich streng an die Reihenfolge in der Checkliste zu halten, gehen Sie auf die jeweilige Situation ein. Es ist unter Umständen einfacher, mit den eher „unkritischen“ Punkten und Aktenprüfungen zu beginnen und sich dann zu den sensibleren Themen vorzuarbeiten.</t>
  </si>
  <si>
    <t>•  Stellen Sie insbesondere bei der Befragung des/der Arbeitnehmervertreters/in sicher, dass er/sie sich in einer Umgebung befindet, in der er/sie offen reden kann – ohne dass die Betriebsleitung anwesend ist.</t>
  </si>
  <si>
    <t xml:space="preserve">•  Achten Sie unbedingt auf eine gute Atmosphäre zwischen Ihnen und Ihren Gesprächspartnern. </t>
  </si>
  <si>
    <t xml:space="preserve">•  Achten Sie auf Ihre non-verbale Kommunikation (Gesichtsausdruck, Gesten usw.). Überprüfen Sie den Betrieb nicht mit einer Checkliste vor dem Gesicht. Zur Evaluierung der Kontrollpunkte sollten Sie die Checkliste auswendig kennen. </t>
  </si>
  <si>
    <t>•  Wenn Sie das Gefühl haben, dass man Ihnen nicht die ganze Wahrheit sagt, bestehen Sie nicht darauf. Finden Sie andere Wege zur Klärung der Frage, durch Prüfung weiterer Unterlagen, Gespräche mit anderen Personen oder stellen Sie die Frage später noch einmal.</t>
  </si>
  <si>
    <t>Standortkontrolle</t>
  </si>
  <si>
    <t>Fragen an den Arbeitnehmervertreter (AV)</t>
  </si>
  <si>
    <t xml:space="preserve">Fragen an die Betriebsleitung </t>
  </si>
  <si>
    <t>Prüfung der Unterlagen</t>
  </si>
  <si>
    <t>Frage an die für die Umsetzung von GRASP verantwortliche Person - VGSSB (früher Verantwortlicher für Gesundheit, Sicherheit und soziale Belange)</t>
  </si>
  <si>
    <t>GLOBALG.A.P. RISK ASSESSMENT ON SOCIAL PRACTICE (GRASP) - RISIKO-EINSCHÄTZUNG FÜR SOZIALE BELANGE VON ARBEITERN</t>
  </si>
  <si>
    <t>Checkliste Einzelerzeuger (Option 1)</t>
  </si>
  <si>
    <t>Gültig ab: 1. Juli 2015</t>
  </si>
  <si>
    <t>Verpflichtend ab: 1. Oktober 2015</t>
  </si>
  <si>
    <t>Lista de Verificación para productores individuales (Opción 1)</t>
  </si>
  <si>
    <t>Válido a partir de: 1 Julio 2015</t>
  </si>
  <si>
    <t>Obligatorio a partir de: 1 Octubre 2015</t>
  </si>
  <si>
    <t>CÓMO UTILIZAR ESTA LISTA DE VERIFICACIÓN</t>
  </si>
  <si>
    <t>Esta Lista de Verificación GRASP es una herramienta para los evaluadores al evaluar la implementación del Módulo GRASP en las explotaciones. GRASP es la abreviación de “GLOBALG.A.P. Risk  Assessment on Social Practice” (“GLOBALG.A.P. Evaluación de Riesgos en las Prácticas Sociales”).  Tras la evaluación, la lista de verificación completada se carga a la base de datos de GLOBALG.A.P.</t>
  </si>
  <si>
    <t>REQUISITOS PARA GRASP – EVALUADORES</t>
  </si>
  <si>
    <t>Solo pueden realizar las Evaluaciones GRASP aquellos auditores/inspectores aprobados por GLOBALG.A.P. que hayan completado exitosamente el curso y la prueba online de GRASP y que que hayan sido entrenados por un instructor interno. En países donde no hay ninguna Guía de Interpretación Nacional GRASP, el auditor/inspector que realiza la evaluación debe tener las siguiente cualificaciones adicionales:  haber realizado como mínimo un curso básico de introducción y auditor de SA8000 (5 días), o como mínimo 5 auditorías sociales en el sector agrícola (Comercio Justo (FLO), SA8000,  Producción Primaria BSCI). Por mayor información consulte el Reglamento General GRASP.</t>
  </si>
  <si>
    <t>REQUISITOS PARA PRODUCTORES</t>
  </si>
  <si>
    <t>GRASP es un módulo voluntario adicional y no forma parte de la certificación acreditada GLOBALG.A.P., pero lógicamente se complementa con la norma GLOBALG.A.P. IFA (todos los subámbitos) en temas de buenas prácticas sociales. Por lo tanto,  solo productores o grupo de productores con certificación GLOBALG.A.P. o certificación bajo una norma equivalente (o en proceso de obtenerla) pueden registrarse para una Evaluación GRASP.</t>
  </si>
  <si>
    <t>CÓMO REPORTAR LA EVALUACIÓN GRASP</t>
  </si>
  <si>
    <t xml:space="preserve">El cumplimiento de los puntos de control es voluntario y no influye en la certificación GLOBALG.A.P. Sin embargo, si el productor decidiera llevar a cabo esta evaluación, entonces es obligatorio cargar las listas de verificación en la Base de Datos GLOBALG.A.P. Luego de la evaluación, el productor y auditor deben firmar la Lista de Verificación GRASP completada. Los resultados de la evaluación entonces podrán ser visualizados en la Base de Datos GLOBALG.A.P. (prueba de la evaluación).
Cuando cargue la lista de verificación, asegúrese de que la información no mencione nombres, apellidos o cualquier otro dato personal que claramente identifique a la persona. En su lugar puede usar iniciales u otras abreviaciones, el cargo del empleado o códigos/números de uso interno asignados por el productor o la compañía.
</t>
  </si>
  <si>
    <t>GUÍAS DE INTERPRETACIÓN NACIONALES</t>
  </si>
  <si>
    <t>Los requisitos legales vinculados a los puntos de control difieren según el país (p. ej., sueldo mínimo, edad para el empleo legal, horas de trabajo, etc.).  Si estos son más estrictos o precisos que los requisitos GRASP, entonces prevalecen y deben ser cumplidos. En caso de no existir legislación al respecto (o que ésta no sea tan estricta), GRASP determinará el criterio mínimo de cumplimiento.  Las Guías de Interpretación Nacionales (disponibles en la página web GLOBALG.A.P.) hacen que los requisitos sean transparentes para los productores y evaluadores. Si los productores están interesados en una Evaluación GRASP y en su país aún no se dispone de una Guía de Interpretación, contáctese con el Secretariado GLOBALG.A.P. para seguir el procedimiento específico de solicitud.</t>
  </si>
  <si>
    <t>CÓMO RELLENAR LA LISTA DE VERIFICACIÓN GRASP</t>
  </si>
  <si>
    <t>La formulación de los puntos de control GRASP puede ser compleja ya que en muchos casos abarcan múltiples aspectos. Con el fin de hacerlos más comprensibles, este documento ofrece una herramienta acerca de cómo realizar la evaluación de cada punto de control.  Cada punto de control es la base para una serie de preguntas en la lista de verificación que claramente define los pasos a ser tomados para cumplir con los Puntos de Control y Criterios de Cumplimiento y orientar mejor al evaluador. En base a las respuestas se puede dar una puntuación en una escala a cada Punto de Control para determinar si el productor cumple o no.</t>
  </si>
  <si>
    <t>En el caso de Opción 1 productores y miembros de un grupo de productores evaluados externamente: En la última columna, el evaluador debe comentar sobre el cumplimiento de cada sub-punto (Sí / No / no-aplicable).</t>
  </si>
  <si>
    <t>En el caso de Opción 2, el evaluador debe:</t>
  </si>
  <si>
    <t>1.  Realizar una evaluación de la raíz cuadrada de todos los miembros del grupo de productores (puede usar la lista de verificación para productores individuales).</t>
  </si>
  <si>
    <t>2.  Cargar en la base de datos los resultados externos resumidos en la Lista de Verificación GRASP para Opción 2.</t>
  </si>
  <si>
    <t xml:space="preserve">Se debe presentar evidencia y comentarios y listar las acciones correctivas realizadas para todos los puntos de control.
</t>
  </si>
  <si>
    <t>Sólo en casos excepcionales se puede catalogar un punto como no aplicable y en dicho caso se debe explicar el porqué en el campo de los comentarios.</t>
  </si>
  <si>
    <t>TÉCNICAS DE EVALUACIÓN: RESUMEN</t>
  </si>
  <si>
    <t>Para la evaluación de temas sociales, se requiere una sensibilidad especial. Tome en consideración los siguientes puntos cuando evalúa el Módulo GRASP:</t>
  </si>
  <si>
    <t>•  Prepárese bien para la evaluación GRASP. Debe tener información actualizada sobre las normas legales, los acuerdos de negociación, etc. La Guía de Interpretación Nacional puede servir de apoyo para la preparación previa. Asegúrese de que la persona responsable de implementar GRASP y el representante(s) de los empleados hayan recibido y leído la Guía de Interpretación Nacional..
También lea la Guía de Implementación y la lista de las preguntas más frecuentes y entregue estos documentos a la persona responsable de la implementación GRASP y al representante o los representantes de los empleados.</t>
  </si>
  <si>
    <t>•  No siga necesariamente al pie de la letra el orden de la lista de verificación, encuentre una secuencia natural de las preguntas, de acuerdo a la situación.  Comience con los temas menos “comprometidos” y la verificación de los documentos, para recién entonces abordar los temas más sensibles.</t>
  </si>
  <si>
    <t>•  Especialmente durante la entrevista con el representante o los representantes de los empleados, asegúrese de que éste se encuentre en un ambiente en donde pueda hablar con libertad - sin la presencia de la administración.</t>
  </si>
  <si>
    <t>•  Preste mucha atención a crear un buen ambiente entre usted y las personas con quien habla.</t>
  </si>
  <si>
    <t>•  Esté atento a la comunicación no-verbal (por ejemplo, expresión facial, gestos, etc.). No realice la inspección con una lista de verificación "pegada al rostro". Para evaluar los puntos de control, es crucial que los conozca de memoria.</t>
  </si>
  <si>
    <t>•  Si siente que no le han dicho la verdad, no insista. Encuentre otras maneras de aclarar el tema, revisando otros documentos, conversando con otra persona o simplemente reformulando la pregunta en una etapa posterior.</t>
  </si>
  <si>
    <t xml:space="preserve">Inspección de sitio </t>
  </si>
  <si>
    <t>Pregunta al representante de los empleados (RE)</t>
  </si>
  <si>
    <t xml:space="preserve">Pregunta al administrador </t>
  </si>
  <si>
    <t>Verificación de registros</t>
  </si>
  <si>
    <t>Pregunta a la persona responsable de la implementación GRASP - RIG (anteriormente Persona Responsable de la Salud y Seguridad de los Trabajadores)</t>
  </si>
  <si>
    <t xml:space="preserve">Please do not modify any values here as they are automatically taken from the Checklist tab. This calcuation is only meant to be a preview for the auditor, the final and leading calcuation is done within the GLOBALG.A.P. Database based on your input. Please see the GRASP General Rules for questions on the calculation model.  </t>
  </si>
  <si>
    <t>This Checklist template is meant to be filled in for the GRASP Assessment in Option 1. To change the language please use the dropdown in the sheet "Introduction" initially. Please fill in the assessment results in the column H. Every other information in this template is build to support you best while filling in this checklist. It is voluntary to use this template:  If you are working with an interface or other IT solutions, feel free to use your own template, but make sure to include columns A and B (currently faded out). The latest version of this template can be downloaded from the GLOBALG.A.P. website.</t>
  </si>
  <si>
    <t>Dieser Checklistenbogen muss für die GRASP Evaluierungen der Option 1 Betriebe genutzt werden. Die relevante Sprache stellen Sie bitte im ersten Tabellenblatt über die Einleitung ein. Bitte tragen Sie die Evaluierungsergebnisse in die Spalte "H" ein. Alle anderen Angaben sind als Hilfe beim Ausfüllen der Checkliste gedacht. Es ist freiwillig, diese Vorlage zu nutzen: Wenn Sie bereits ein Schnittstelle nutzen oder andere IT-Lösungen bevorzugen, können Sie auch Ihre eigene Vorlage nutzen, die allerdings die Spalten A und B (hier ausgeblendet) beinhalten muss. Die aktuelle Version dieser Vorlage ist stets auf der GLOBALG.A.P. Webseite verfügbar.</t>
  </si>
  <si>
    <t>Zur Nutzung der Checkliste</t>
  </si>
  <si>
    <t>Bitte verändern Sie in diesem Bogen keine Berechnungen bzw. Werte, da sie automatisch aus dem Checklistenbogen erstellt werden. Diese Kalkulation ist nur eine Vorschau für den Auditor, die endgültige Ergebniskalkulation erfolgt über die GLOBALG.A.P. Datenbank. In den GRASP Allgemeinen Regeln finden Sie die Berechnung der Erfüllungsgrade.</t>
  </si>
  <si>
    <t>Wie der Kalkulationsbogen zu nutzen ist (nur zum Durchlesen!)</t>
  </si>
  <si>
    <t>Symbole:</t>
  </si>
  <si>
    <t>Für Hilfe oder Rückmeldungen zu dieser Vorlage kontaktieren Sie bitte unseren Kundenservice unter: 
Tel. +49 (0) 221 57993 18
Fax. +49 (0) 221 57993 89
customer_support@globalgap.org</t>
  </si>
  <si>
    <t>Esta lista de verificación tiene que ser usada para la evaluación GRASP de opciones 1. El idioma puede ser seleccionado en el menu de la hoja "introducción". Por favor introduzca los resultados de la evaluación en la columna "H". La demás información en este borrador es intencionada para ayudarle en rellenar la lista de verificación. El uso de este borrador es voluntario: Si está trabajando con un interface u otra solucción informática, puede usar su propio borrador. En este caso por favor asegure que las columnas "A" y "B" (ocultas en este documento) esten incluidas. La última versón de este borrador puede ser descargada de la página web GLOBALG.A.P.</t>
  </si>
  <si>
    <t>Como usar la lista de verificación</t>
  </si>
  <si>
    <t>Por favor no cambien ningunos valores aqui ya que son introducidos autmáticamente de la hoja con la lista de verificación. Esta calculación sólo es un avance para el auditor, la calculación final sera hecha por la base de datos GLOBALG.A.P. según los datos introducidos. Por favor consulte el reglamiento general GRASP para  el modo de calculación.</t>
  </si>
  <si>
    <t>Como usar esta calculación (para leer sólo)</t>
  </si>
  <si>
    <t>Símbolos:</t>
  </si>
  <si>
    <t>Para ayuda o comentarios sobre este borrador por favor contácten a nuestro equipo de atención al cliente:                                          
Tel. +49 (0) 221 57993 18
Fax. +49 (0) 221 57993 89
customer_support@globalgap.org</t>
  </si>
  <si>
    <t>Puntos de control en total (basado en los resultados de los subpuntos de control):</t>
  </si>
  <si>
    <t>Número de puntos de control con "no cumplido" o "no cumplido, pero algunas medidas tomadas" (tienen que ser zero para obtener los dos niveles más alto de cumplimiento):</t>
  </si>
  <si>
    <t>Lista de verificación GRASP - versión 1.3 (para la carga a la base de datos GLOBALG.A.P.)</t>
  </si>
  <si>
    <t>Eliga su idioma</t>
  </si>
  <si>
    <t>Wählen Sie Ihre Sprache:</t>
  </si>
  <si>
    <t>GRASP Checkliste - Version 1.3 (zum Hochladen in die GLOBALG.A.P. Datenbank)</t>
  </si>
  <si>
    <t>Anzahl der Kontrollpunkte mit "Nicht erfüllt" bzw. Nicht erfüllt, aber Maßnahmen ergriffen" (diese muss 0 sein, damit die zwei höchsten Erfüllungsgrade erreicht werden können).</t>
  </si>
  <si>
    <t>Arbeitnehmer Gesamt</t>
  </si>
  <si>
    <t>Total de empleados</t>
  </si>
  <si>
    <t>Kontrollpunkte gesamt (basierend auf den Ergebnissen der Unterkontrollpunkte)</t>
  </si>
  <si>
    <t>Italian</t>
  </si>
  <si>
    <t>Dutch</t>
  </si>
  <si>
    <t>Hungarian</t>
  </si>
  <si>
    <t>Nome utente del valutatore (per Database GLOBALG.A.P.)</t>
  </si>
  <si>
    <t>Naam beoordelaar voor de GLOBALG.A.P.-database</t>
  </si>
  <si>
    <t>Tanusító egyedi neve (a GLOBALG.A.P. adatbázisba való bejelentkezeshez) - user name</t>
  </si>
  <si>
    <t>MODULO GRASP PER LA VALUTAZIONE DEL RISCHIO SOCIALE</t>
  </si>
  <si>
    <t>GLOBALG.A.P. RISICO-INVENTARISATIE TEN AANZIEN VAN SOCIALE PRAKTIJKEN (GRASP</t>
  </si>
  <si>
    <t>DATI MASTER GRASP</t>
  </si>
  <si>
    <t>STAMGEGEVENS VOOR GRASP</t>
  </si>
  <si>
    <t>GRASP ALAP ADATOK</t>
  </si>
  <si>
    <t>1. DATI DI REGISTRAZIONE DEL TITOLARE DEL CERTIFICATO</t>
  </si>
  <si>
    <t>1. REGISTRATIEGEGEVENS CERTIFICAATHOUDER</t>
  </si>
  <si>
    <t>1. TANÚSÍTVÁNNYAL RENDELKEZŐ REGISZTRÁCIÓS ADATAI</t>
  </si>
  <si>
    <t>GGN/GLN Produttore:*</t>
  </si>
  <si>
    <t xml:space="preserve">GGN/GLN producent:* </t>
  </si>
  <si>
    <t xml:space="preserve">Termelő GGN/GLN:* </t>
  </si>
  <si>
    <t>Num. di registrazione:</t>
  </si>
  <si>
    <t>Registratienr.:</t>
  </si>
  <si>
    <t>Regisztrációs szám:</t>
  </si>
  <si>
    <t>Nome Azienda:*</t>
  </si>
  <si>
    <t>Naam bedrijf:*</t>
  </si>
  <si>
    <t>Vállalat neve:*</t>
  </si>
  <si>
    <t>Indirizzo:*</t>
  </si>
  <si>
    <t>Adres:*</t>
  </si>
  <si>
    <t>Címe:*</t>
  </si>
  <si>
    <t>Telefono:*</t>
  </si>
  <si>
    <t>Tel.:*</t>
  </si>
  <si>
    <t>Data della valutazione:*</t>
  </si>
  <si>
    <t>Datum beoordeling:*</t>
  </si>
  <si>
    <t>Értékelés dátuma:*</t>
  </si>
  <si>
    <t>Referente:*</t>
  </si>
  <si>
    <t>Contactpersoon:*</t>
  </si>
  <si>
    <t>Kapcsolattartó:*</t>
  </si>
  <si>
    <t>Data/e delle precedenti valutazioni 1:</t>
  </si>
  <si>
    <t>Datum/Data van eerdere beoordeling(en) 1:</t>
  </si>
  <si>
    <t>Korábbi értékelés időpontja(i) 1:</t>
  </si>
  <si>
    <t>Data/e delle precedenti valutazioni 2:</t>
  </si>
  <si>
    <t>Datum/Data van eerdere beoordeling(en) 2:</t>
  </si>
  <si>
    <t>Korábbi értékelés időpontja(i) 2:</t>
  </si>
  <si>
    <t>Data/e delle precedenti valutazioni 3:</t>
  </si>
  <si>
    <t>Datum/Data van eerdere beoordeling(en) 3:</t>
  </si>
  <si>
    <t>Korábbi értékelés időpontja(i) 3:</t>
  </si>
  <si>
    <t>Data/e delle precedenti valutazioni 4:</t>
  </si>
  <si>
    <t>Datum/Data van eerdere beoordeling(en) 4:</t>
  </si>
  <si>
    <t>Korábbi értékelés időpontja(i) 4:</t>
  </si>
  <si>
    <t>Data/e delle precedenti valutazioni 5:</t>
  </si>
  <si>
    <t>Datum/Data van eerdere beoordeling(en) 5:</t>
  </si>
  <si>
    <t>Korábbi értékelés időpontja(i) 5:</t>
  </si>
  <si>
    <t>Data/e delle precedenti valutazioni 6:</t>
  </si>
  <si>
    <t>Datum/Data van eerdere beoordeling(en) 6:</t>
  </si>
  <si>
    <t>Korábbi értékelés időpontja(i) 6:</t>
  </si>
  <si>
    <t>Data/e delle precedenti valutazioni 7:</t>
  </si>
  <si>
    <t>Datum/Data van eerdere beoordeling(en) 7:</t>
  </si>
  <si>
    <t>Korábbi értékelés időpontja(i) 7:</t>
  </si>
  <si>
    <t>Data/e delle precedenti valutazioni 8:</t>
  </si>
  <si>
    <t>Datum/Data van eerdere beoordeling(en) 8:</t>
  </si>
  <si>
    <t>Korábbi értékelés időpontja(i) 8:</t>
  </si>
  <si>
    <t>Data/e delle precedenti valutazioni 9:</t>
  </si>
  <si>
    <t>Datum/Data van eerdere beoordeling(en) 9:</t>
  </si>
  <si>
    <t>Korábbi értékelés időpontja(i) 9:</t>
  </si>
  <si>
    <t>Il produttore dispone di altri audit esterni o certificazioni riguardanti le pratiche sociali? Se sì, quali?</t>
  </si>
  <si>
    <t>Vinden er bij de producent nog andere externe audits of certificering voor sociale praktijken plaats? Zo ja, welke?</t>
  </si>
  <si>
    <t>Standaard 1:</t>
  </si>
  <si>
    <t>1. szabvány:</t>
  </si>
  <si>
    <t>Valido fino al:</t>
  </si>
  <si>
    <t>Geldig tot en met:</t>
  </si>
  <si>
    <t>Érvényes:</t>
  </si>
  <si>
    <t>Standaard 2:</t>
  </si>
  <si>
    <t>2. szabvány:</t>
  </si>
  <si>
    <t>Standaard 3:</t>
  </si>
  <si>
    <t>3. szabvány:</t>
  </si>
  <si>
    <t>Standaard 4:</t>
  </si>
  <si>
    <t>4. szabvány:</t>
  </si>
  <si>
    <t>L’Organismo di Certificazione ha rilevato eventuali violazioni significative dei requisiti legali riguardanti le condizioni di lavoro?</t>
  </si>
  <si>
    <t>Heeft de Certificerende Instelling (een) wezenlijke breuk(en) van (een) juridische eis(en) met betrekking tot arbeidsvoorwaarden geconstateerd?</t>
  </si>
  <si>
    <t>A tanúsító testület értékelése szerint a termelő megszegte a munkahelyi körülményekre vonatkozó törvényi előírásokat?</t>
  </si>
  <si>
    <t>L’Organismo di Certificazione ha riferito tale risultato all’autorità locale/nazionale responsabile e competente?</t>
  </si>
  <si>
    <t>Heeft de Certificerende Instelling deze bevinding gemeld aan de lokaal/landelijk verantwoordelijke en bevoegde autoriteit?</t>
  </si>
  <si>
    <t>A tanúsító testületet jelentette ezt a felelős és kompetens helyi/nemzeti hatóságoknak?</t>
  </si>
  <si>
    <t>Commenti:</t>
  </si>
  <si>
    <t>Opmerkingen:</t>
  </si>
  <si>
    <t>Megjegyzések:</t>
  </si>
  <si>
    <t xml:space="preserve">Applicabile solo se il produttore non ha dipendenti per un anno intero. Non sarà necessario compilare la checklist con ulteriori dettagli:  </t>
  </si>
  <si>
    <t>Alleen van toepassing indien de producent op geen enkel moment tijdens het jaar werknemers in dienst heeft. De checklist hoeft niet verder te worden ingevuld:</t>
  </si>
  <si>
    <t>Csak akkor kitöltendő, ha a termelőnek egész évben nincs alkalmazottja. Az ellenőrzési listát nem kell tovább kitölteni:</t>
  </si>
  <si>
    <t>La direzione aziendale ha firmato un’autodichiarazione in cui si dice che se ci fossero dipendenti il modulo GRASP verrebbe implementato?</t>
  </si>
  <si>
    <t>Heeft de bedrijfsleiding een zelfverklaring ondertekend waarin staat dat GRASP geïmplementeerd wordt in het geval er werknemers zijn?</t>
  </si>
  <si>
    <t>Nyilatkozott úgy a vezetés, hogy a GRASP bevezetésre kerülne, ha lennének alkalmazottak?</t>
  </si>
  <si>
    <t>I siti dove si svolge la manipolazione del prodotto (PH) sono inclusi nella valutazione GRASP?</t>
  </si>
  <si>
    <t>Worden de faciliteiten voor productverwerking meegenomen in de GRASP-beoordeling?</t>
  </si>
  <si>
    <t>A termékkezelő egységek (PH) is benne foglaltatnak a GRASP értékelésben?</t>
  </si>
  <si>
    <t>La manipolazione del prodotto viene subappaltata?</t>
  </si>
  <si>
    <t>Wordt de productverwerking uitbesteed?</t>
  </si>
  <si>
    <t>A termékek kezelését alvállalkozó végzi?</t>
  </si>
  <si>
    <t>Il/i sito/i dove si svolge la manipolazione del prodotto ha/hanno standard sociali implementati?</t>
  </si>
  <si>
    <t xml:space="preserve">Heeft (of hebben) de faciliteit(en) voor productverwerking normen voor sociale praktijken geïmplementeerd? </t>
  </si>
  <si>
    <t>Se sì, quali?</t>
  </si>
  <si>
    <t>Zo ja, welke?</t>
  </si>
  <si>
    <t>Ha igen, melyik?</t>
  </si>
  <si>
    <t>Se sì:</t>
  </si>
  <si>
    <t>Zo ja:</t>
  </si>
  <si>
    <t>Ha igen:</t>
  </si>
  <si>
    <t>Denominazione dell’azienda PH:</t>
  </si>
  <si>
    <t>Naam van het bedrijf dat de productverwerking verzorgt:</t>
  </si>
  <si>
    <t>A PH vállalat neve:</t>
  </si>
  <si>
    <t>GGN/GLN dell’azienda PH (se applicabile):</t>
  </si>
  <si>
    <t>GGN/GLN van het bedrijf dat de productverwerking verzorgt
(indien van toepassing):</t>
  </si>
  <si>
    <t>A PH vállalat GGN/GLN-je
(ha van):</t>
  </si>
  <si>
    <t>Denominazione e ubicazione dei siti PH valutati:</t>
  </si>
  <si>
    <t>Naam en locatie van de beoordeelde faciliteiten voor productverwerking:</t>
  </si>
  <si>
    <t>Az értékelt PH egység neve és helye:</t>
  </si>
  <si>
    <t>Sito PH 1</t>
  </si>
  <si>
    <t>Faciliteit voor productverwerking 1</t>
  </si>
  <si>
    <t>1. PH egység</t>
  </si>
  <si>
    <t>Sito PH 2</t>
  </si>
  <si>
    <t>Faciliteit voor productverwerking 2</t>
  </si>
  <si>
    <t>2. PH egység</t>
  </si>
  <si>
    <t>Sito PH 3</t>
  </si>
  <si>
    <t>Faciliteit voor productverwerking 3</t>
  </si>
  <si>
    <t>3. PH egység</t>
  </si>
  <si>
    <t>Sito PH 4</t>
  </si>
  <si>
    <t>Faciliteit voor productverwerking 4</t>
  </si>
  <si>
    <t>4. PH egység</t>
  </si>
  <si>
    <t>Sito PH 5</t>
  </si>
  <si>
    <t>Faciliteit voor productverwerking 5</t>
  </si>
  <si>
    <t>5. PH egység</t>
  </si>
  <si>
    <t>Sito PH 6</t>
  </si>
  <si>
    <t>Faciliteit voor productverwerking 6</t>
  </si>
  <si>
    <t>6. PH egység</t>
  </si>
  <si>
    <t>L’azienda concede in subappalto altre attività?</t>
  </si>
  <si>
    <t>Besteedt het bedrijf andere werkzaamheden uit?</t>
  </si>
  <si>
    <t>A vállalat végeztet egyéb tevékenységet alvállalkozókkal?</t>
  </si>
  <si>
    <t>Ha igen, melyiket?</t>
  </si>
  <si>
    <t>Disinfestazione e derattizzazione</t>
  </si>
  <si>
    <t>Bestrijding van plaag- en knaagdieren</t>
  </si>
  <si>
    <t>Rágcsáló- és rovarirtás</t>
  </si>
  <si>
    <t>Protezione delle colture</t>
  </si>
  <si>
    <t>Gewasbescherming</t>
  </si>
  <si>
    <t>Növényvédelem</t>
  </si>
  <si>
    <t>Raccolto</t>
  </si>
  <si>
    <t>Oogsten</t>
  </si>
  <si>
    <t>Betakarítás</t>
  </si>
  <si>
    <t>Altro</t>
  </si>
  <si>
    <t>Overige</t>
  </si>
  <si>
    <t>Egyéb</t>
  </si>
  <si>
    <t>Altro (specificare):</t>
  </si>
  <si>
    <t>Overige (nader te specificeren):</t>
  </si>
  <si>
    <t>Egyéb (határozza meg):</t>
  </si>
  <si>
    <t>Le attività subappaltate sono incluse nella valutazione GRASP?</t>
  </si>
  <si>
    <t>Zijn de uitbestede werkzaamheden opgenomen in de GRASP-beoordeling?</t>
  </si>
  <si>
    <t>Az alvállalkozó által végzett tevékenységek benne foglaltatnak a GRASP értékelésben?</t>
  </si>
  <si>
    <t>2. STRUTTURA OCCUPAZIONALE</t>
  </si>
  <si>
    <t>2. STRUCTUUR WERKGELEGENHEID/DIENSTVERBANDEN</t>
  </si>
  <si>
    <t>VÀLLALATFELÉPÍTÉS</t>
  </si>
  <si>
    <t>Mese/i dei periodi di picco (se applicabile):</t>
  </si>
  <si>
    <t>Maand(en) piekseizoen (indien van toepassing):</t>
  </si>
  <si>
    <t xml:space="preserve">Csúcsidőszak hónapjai
(ha van): </t>
  </si>
  <si>
    <t>% di lavoratori che vivono in alloggi forniti dall’azienda (se applicabile):</t>
  </si>
  <si>
    <t>% werknemers woont in huisvesting waarin het bedrijf voorziet (indien van toepassing):</t>
  </si>
  <si>
    <t xml:space="preserve">A dolgozók hány %-a került elszállásolásra a vállalat által biztosított szállásokon (ha alkalmazandó): </t>
  </si>
  <si>
    <t>Nazionalità dei lavoratori</t>
  </si>
  <si>
    <t>Nationaliteiten van werknemers</t>
  </si>
  <si>
    <t>Munkavállalók nemzetisége</t>
  </si>
  <si>
    <t>Numero totale dei lavoratori</t>
  </si>
  <si>
    <t>Totale aantal werknemers</t>
  </si>
  <si>
    <t>Munkavállalók teljes létszáma</t>
  </si>
  <si>
    <t>Locali - nella produzione agricola - A tempo indeterminato</t>
  </si>
  <si>
    <t>Lokaal - in agrarische productie - Vast</t>
  </si>
  <si>
    <t>Helyi - mezőgazdasági tevékenységben - Állandó</t>
  </si>
  <si>
    <t>Locali - nella produzione agricola - A tempo determinato</t>
  </si>
  <si>
    <t>Lokaal - in agrarische productie - Tijdelijk</t>
  </si>
  <si>
    <t>Helyi - mezőgazdasági tevékenységben - Ideiglenes</t>
  </si>
  <si>
    <t>Locali - nella produzione agricola - Agenzia</t>
  </si>
  <si>
    <t>Lokaal - in agrarische productie - Bureau</t>
  </si>
  <si>
    <t>Helyi - mezőgazdasági tevékenységben - Közvetített</t>
  </si>
  <si>
    <t>Locali - nei siti di manipolazione del prodotto - A tempo indeterminato</t>
  </si>
  <si>
    <t>Lokaal - in faciliteit(en) voor productverwerking - Vast</t>
  </si>
  <si>
    <t>Helyi - termékkezelő létesítmény(ek)ben - Állandó</t>
  </si>
  <si>
    <t>Locali - nei siti di manipolazione del prodotto - A tempo determinato</t>
  </si>
  <si>
    <t>Lokaal - in faciliteit(en) voor productverwerking - Tijdelijk</t>
  </si>
  <si>
    <t>Helyi - termékkezelő létesítmény(ek)ben - Ideiglenes</t>
  </si>
  <si>
    <t>Locali - nei siti di manipolazione del prodotto - Agenzia</t>
  </si>
  <si>
    <t>Lokaal - in faciliteit(en) voor productverwerking - Bureau</t>
  </si>
  <si>
    <t>Helyi - termékkezelő létesítmény(ek)ben - Közvetített</t>
  </si>
  <si>
    <t>Locali - Totale - A tempo indeterminato</t>
  </si>
  <si>
    <t>Lokaal - Totaal - Vast</t>
  </si>
  <si>
    <t>Helyi - Összesen - Állandó</t>
  </si>
  <si>
    <t>Locali - Totale - A tempo determinato</t>
  </si>
  <si>
    <t>Lokaal - Totaal - Tijdelijk</t>
  </si>
  <si>
    <t>Helyi - Összesen - Ideiglenes</t>
  </si>
  <si>
    <t>Locali - Totale - Agenzia</t>
  </si>
  <si>
    <t>Lokaal - Totaal - Bureau</t>
  </si>
  <si>
    <t>Helyi - Összesen - Közvetített</t>
  </si>
  <si>
    <t>Migranti stranieri - nella produzione agricola - A tempo indeterminato</t>
  </si>
  <si>
    <t>Migranten vanuit andere landen - in agrarische productie - Vast</t>
  </si>
  <si>
    <t>Határon túli - mezőgazdasági tevékenységben - Állandó</t>
  </si>
  <si>
    <t>Migranti stranieri - nella produzione agricola - A tempo determinato</t>
  </si>
  <si>
    <t>Migranten vanuit andere landen - in agrarische productie - Tijdelijk</t>
  </si>
  <si>
    <t>Határon túli - mezőgazdasági tevékenységben - Ideiglenes</t>
  </si>
  <si>
    <t>Migranti stranieri - nella produzione agricola - Agenzia</t>
  </si>
  <si>
    <t>Migranten vanuit andere landen - in agrarische productie - Bureau</t>
  </si>
  <si>
    <t>Határon túli - mezőgazdasági tevékenységben - Közvetített</t>
  </si>
  <si>
    <t>Migranti stranieri - nei siti di manipolazione del prodotto - A tempo indeterminato</t>
  </si>
  <si>
    <t>Migranten vanuit andere landen - in faciliteit(en) voor productverwerking - Vast</t>
  </si>
  <si>
    <t>Határon túli - termékkezelő létesítmény(ek)ben - Állandó</t>
  </si>
  <si>
    <t>Migranti stranieri - nei siti di manipolazione del prodotto - A tempo determinato</t>
  </si>
  <si>
    <t>Migranten vanuit andere landen - in faciliteit(en) voor productverwerking - Tijdelijk</t>
  </si>
  <si>
    <t>Határon túli - termékkezelő létesítmény(ek)ben - Ideiglenes</t>
  </si>
  <si>
    <t>Migranti stranieri - nei siti di manipolazione del prodotto - Agenzia</t>
  </si>
  <si>
    <t>Migranten vanuit andere landen - in faciliteit(en) voor productverwerking - Bureau</t>
  </si>
  <si>
    <t>Határon túli - termékkezelő létesítmény(ek)ben - Közvetített</t>
  </si>
  <si>
    <t>Migranti stranieri - Totale - A tempo indeterminato</t>
  </si>
  <si>
    <t>Migranten vanuit andere landen - Totaal - Vast</t>
  </si>
  <si>
    <t>Határon túli - Összesen - Állandó</t>
  </si>
  <si>
    <t>Migranti stranieri - Totale - A tempo determinato</t>
  </si>
  <si>
    <t>Migranten vanuit andere landen - Totaal - Tijdelijk</t>
  </si>
  <si>
    <t>Határon túli - Összesen - Ideiglenes</t>
  </si>
  <si>
    <t>Migranti stranieri - Totale - Agenzia</t>
  </si>
  <si>
    <t>Migranten vanuit andere landen - Totaal - Bureau</t>
  </si>
  <si>
    <t>Határon túli - Összesen - Közvetített</t>
  </si>
  <si>
    <t>Migranti nazionali - nella produzione agricola - A tempo indeterminato</t>
  </si>
  <si>
    <t>Migranten binnen eigen land - in agrarische productie - Vast</t>
  </si>
  <si>
    <t>Belföldi - mezőgazdasági tevékenységben - Állandó</t>
  </si>
  <si>
    <t>Migranti nazionali - nella produzione agricola - A tempo determinato</t>
  </si>
  <si>
    <t>Migranten binnen eigen land - in agrarische productie - Tijdelijk</t>
  </si>
  <si>
    <t>Belföldi - mezőgazdasági tevékenységben - Ideiglenes</t>
  </si>
  <si>
    <t>Migranti nazionali - nella produzione agricola - Agenzia</t>
  </si>
  <si>
    <t>Migranten binnen eigen land - in agrarische productie - Bureau</t>
  </si>
  <si>
    <t>Belföldi - mezőgazdasági tevékenységben - Közvetített</t>
  </si>
  <si>
    <t>Migranti nazionali - nei siti di manipolazione del prodotto - A tempo indeterminato</t>
  </si>
  <si>
    <t>Migranten binnen eigen land - in faciliteit(en) voor productverwerking - Vast</t>
  </si>
  <si>
    <t>Belföldi - termékkezelő létesítmény(ek)ben - Állandó</t>
  </si>
  <si>
    <t>Migranti nazionali - nei siti di manipolazione del prodotto - A tempo determinato</t>
  </si>
  <si>
    <t>Migranten binnen eigen land - in faciliteit(en) voor productverwerking - Tijdelijk</t>
  </si>
  <si>
    <t>Belföldi - termékkezelő létesítmény(ek)ben - Ideiglenes</t>
  </si>
  <si>
    <t>Migranti nazionali - nei siti di manipolazione del prodotto - Agenzia</t>
  </si>
  <si>
    <t>Migranten binnen eigen land - in faciliteit(en) voor productverwerking - Bureau</t>
  </si>
  <si>
    <t>Belföldi - termékkezelő létesítmény(ek)ben - Közvetített</t>
  </si>
  <si>
    <t>Migranti nazionali - Totale - A tempo indeterminato</t>
  </si>
  <si>
    <t>Migranten binnen eigen land - Totaal - Vast</t>
  </si>
  <si>
    <t>Belföldi - Összesen - Állandó</t>
  </si>
  <si>
    <t>Migranti nazionali - Totale - A tempo determinato</t>
  </si>
  <si>
    <t>Migranten binnen eigen land - Totaal - Tijdelijk</t>
  </si>
  <si>
    <t>Belföldi - Összesen - Ideiglenes</t>
  </si>
  <si>
    <t>Migranti nazionali - Totale - Agenzia</t>
  </si>
  <si>
    <t>Migranten binnen eigen land - Totaal - Bureau</t>
  </si>
  <si>
    <t>Belföldi - Összesen - Közvetített</t>
  </si>
  <si>
    <t>Totale - nella produzione agricola</t>
  </si>
  <si>
    <t>Totaal - in agrarische productie</t>
  </si>
  <si>
    <t>Összesen - mezőgazdasági tevékenységben</t>
  </si>
  <si>
    <t>Totale - nei siti di manipolazione del prodotto</t>
  </si>
  <si>
    <t>Totaal - in faciliteit(en) voor productverwerking</t>
  </si>
  <si>
    <t>Összesen - termékkezelő létesítmény(ek)ben</t>
  </si>
  <si>
    <t>Lavoratori totale</t>
  </si>
  <si>
    <t>Werknemers totaal</t>
  </si>
  <si>
    <t>Munkavállalók összesen</t>
  </si>
  <si>
    <t>3. PRESENZA DURANTE LA VALUTAZIONE</t>
  </si>
  <si>
    <t>3. AANWEZIGHEID TIJDENS DE BEOORDELING</t>
  </si>
  <si>
    <t>3. JELENLÉT AZ ÉRTÉKELÉS SORÁN</t>
  </si>
  <si>
    <t>DIREZIONE AZIENDALE DEL SITO</t>
  </si>
  <si>
    <t>BEDRIJFSLEIDER</t>
  </si>
  <si>
    <t>TELEPHELY VEZETŐJE</t>
  </si>
  <si>
    <t>Presente alla riunione di apertura?</t>
  </si>
  <si>
    <t>Aanwezig tijdens de openingsbijeenkomst?</t>
  </si>
  <si>
    <t xml:space="preserve">A nyitó megbeszélésen jelen van? </t>
  </si>
  <si>
    <t xml:space="preserve">Presente alla valutazione? </t>
  </si>
  <si>
    <t xml:space="preserve">Aanwezig tijdens de beoordeling? </t>
  </si>
  <si>
    <t xml:space="preserve">Az értékelés során jelen van? </t>
  </si>
  <si>
    <t>Presente alla riunione di chiusura?</t>
  </si>
  <si>
    <t>Aanwezig tijdens de slotbijeenkomst?</t>
  </si>
  <si>
    <t>A záró megbeszélésen jelen van?</t>
  </si>
  <si>
    <t>RESPONSABILE DELL’IMPLEMENTAZIONE DEL MODULO GRASP</t>
  </si>
  <si>
    <t>VERANTWOORDELIJKE VOOR DE IMPLEMENTATIE VAN GRASP</t>
  </si>
  <si>
    <t>A GRASP ALKALMAZÁSÁÉRT FELELŐS SZEMÉLY</t>
  </si>
  <si>
    <t>RAPPRESENTANTE DEI LAVORATORI</t>
  </si>
  <si>
    <t>WERKNEMERSVERTEGENWOORDIGER</t>
  </si>
  <si>
    <t>MUNKAVÁLLALÓK KÉPVISELŐJE</t>
  </si>
  <si>
    <t>I risultati della valutazione sono stati riesaminati con la direzione aziendale?</t>
  </si>
  <si>
    <t>Resultaten beoordeling met de bedrijfsleiding besproken?</t>
  </si>
  <si>
    <t>Az értékelési eredményeket a vállalat vezetésével áttekintette?</t>
  </si>
  <si>
    <t>Denominazione dell’organismo di certificazione:</t>
  </si>
  <si>
    <t>Naam certificerende instelling:</t>
  </si>
  <si>
    <t>A tanúsító testület neve:</t>
  </si>
  <si>
    <t>Durata della valutazione:</t>
  </si>
  <si>
    <t>Duur van de beoordeling:</t>
  </si>
  <si>
    <t>Az értékelés időtartama:</t>
  </si>
  <si>
    <t>Nome del valutatore:</t>
  </si>
  <si>
    <t>Naam beoordelaar:</t>
  </si>
  <si>
    <t>Az értékelő neve:</t>
  </si>
  <si>
    <t>Nominativi della direzione aziendale:</t>
  </si>
  <si>
    <t>Naam bedrijfsleiding:</t>
  </si>
  <si>
    <t>Cégvezető neve:</t>
  </si>
  <si>
    <t>CHECKLIST GRASP</t>
  </si>
  <si>
    <t>GRASP-CHECKLIST</t>
  </si>
  <si>
    <t>GRASP ELLENŐRZÉSI LISTA</t>
  </si>
  <si>
    <t>RAPPRESENTANTE/I DEI LAVORATORI</t>
  </si>
  <si>
    <t>WERKNEMERSVERTEGENWOORDIGER(S)</t>
  </si>
  <si>
    <t>PC: C’è almeno un lavoratore o un consiglio dei lavoratori a rappresentare gli interessi del personale davanti alla direzione aziendale attraverso riunioni periodiche in cui vengono affrontare le questioni riguardanti il lavoro? 
CC: La documentazione dimostra che il nominativo del rappresentante dei lavoratori o del consiglio dei lavoratori che rappresenta gli interessi dei lavoratori davanti alla direzione aziendale viene scelto o in casi eccezionali nominato da tutti i lavoratori e riconosciuto dalla direzione aziendale. L’elezione o la nomina avviene nel corrente anno o periodo produttivo e viene comunicata a tutti i lavoratori. I rappresentanti dei lavoratori devono essere consapevoli del loro ruolo e dei loro diritti e capaci di discutere segnalazioni e suggerimenti con la direzione aziendale. Le riunioni tra i rappresentanti dei lavoratori e la direzione aziendale si svolgono con frequenza regolare. I discorsi affrontati in tali riunioni sono debitamente documentati. 
N/A se l’azienda impiega meno di 5 lavoratori.</t>
  </si>
  <si>
    <t>Beheerspunt: Is er ten minste één werknemer of een werknemersraad om de belangen van het personeel bij de bedrijfsleiding te vertegenwoordigen via regelmatige bijeenkomsten waarin arbeidskwesties worden besproken?
Vereiste: Uit documentatie blijkt dat een werknemersvertegenwoordiger(s) of een werknemersraad die de belangen van de werknemers bij de bedrijfsleiding vertegenwoordigt/vertegenwoordigen door alle werknemers is gekozen of, in uitzonderingsgevallen, is aangesteld en door de bedrijfsleiding wordt erkend. De verkiezing/aanstelling vindt plaats in het lopende jaar of de lopende productieperiode en wordt aan alle werknemers medegedeeld. De werknemersvertegenwoordiger(s) moet(en) zich bewust zijn van zijn/haar/hun rol en rechten en in staat zijn klachten en suggesties met de bedrijfsleiding te bespreken. Bijeenkomsten tussen de werknemersvertegenwoordiger(s) en de bedrijfsleiding vinden zorgvuldig volgens een vooraf bepaalde frequentie plaats. De dialoog die tijdens deze bijeenkomsten wordt gevoerd wordt naar behoren gedocumenteerd.
Nvt indien het bedrijf minder dan vijf werknemers in dienst heeft.</t>
  </si>
  <si>
    <t>EP: Van-e legalább egy munkavállaló vagy egy munkavállalói tanács, amely képviseli a személyzet érdekeit a vezetőség felé rendszeres megbeszéléseken, amelyek a munkavégzéssel kapcsolatos problémákkal foglalkoznak?
TK: Dokumentumok bizonyítják, hogy van egy az összes munkavállaló által választott vagy kivételes esetekben kinevezett munkavállalói képviselő és/vagy munkavállalói képviseleti tanács, aki/ami képviseli a munkavállalókat a vezetőség felé, és akit/amit a vezetőség is elismer. A választás vagy kinevezés az adott évben vagy termelési szezonban történik meg, amelyről minden munkavállalót tájékoztatnak. A munkavállalók képviselőinek ismerniük kell feladataikat és jogaikat, illetve alkalmasnak kell lenniük arra, hogy a vezetéssel megvitassák a panaszokat és javaslatokat. A munkavállalók képviselőinek, illetve a vezetésnek rendszeres időközönként találkoznia kell. A találkozókon elhangzottakról jegyzőkönyvet kell készíteni.
N/A - ha a vállalat kevesebb, mint 5 alkalmazottat foglalkoztat.</t>
  </si>
  <si>
    <t>La procedura di elezione/nomina è stata definita e comunicata a tutti i lavoratori.</t>
  </si>
  <si>
    <t>De verkiezings-/aanstellingsprocedure is gedefinieerd en naar alle werknemers gecommuniceerd.</t>
  </si>
  <si>
    <t xml:space="preserve">A választási/kinevezési folyamatról minden munkavállalót tájékoztatni kell. </t>
  </si>
  <si>
    <t>La documentazione mostra che l’elezione e la conta dei voti si sono svolte in maniera corretta e aperta. Nel caso di rappresentanti non eletti ma nominati, c’è un documento che giustifica il mancato svolgimento delle elezioni.</t>
  </si>
  <si>
    <t>Uit documentatie blijkt dat de verkiezing en het tellen van de stemmen eerlijk en open zijn uitgevoerd. In het geval van (een) niet verkozen maar aangestelde vertegenwoordiger(s) is er een document dat rechtvaardigt waarom er geen verkiezingen konden plaatsvinden.</t>
  </si>
  <si>
    <t>Dokumentációval kell igazolni, hogy a választás és a szavazatok számlálása tisztességes és átlátható módon történt. Abban az esetben, ha a képviselő(ke)t kinevezték, dokumentumokkal kell igazolni, hogy miért nem lehetett szavazást tartani.</t>
  </si>
  <si>
    <t xml:space="preserve">I risultati dell’elezione (nome del/i rappresentante/i dei lavoratori o in caso sia presente un consiglio dei lavoratori, la composizione dello stesso) sono stati comunicati a tutti i lavoratori. </t>
  </si>
  <si>
    <t>A választás eredményéről (munkavállalók képviselőjének neve, tanács esetén a tanács összetétele) minden munkavállalót tájékoztatni kell.</t>
  </si>
  <si>
    <t>L’elezione/La nomina dei rappresentanti è avvenuta nel corrente anno o periodo produttivo. La figura del/i rappresentante/i è attuale (ovvero, secondo l’elenco dei lavoratori, le persone elette/nominate lavorano ancora per l’azienda).</t>
  </si>
  <si>
    <t>De verkiezing/aanstelling heeft plaatsgevonden in het lopende jaar of de lopende productieperiode. De vertegenwoordiging is actueel (alle verkozen/aangestelde personen op de lijst werken nog altijd op het bedrijf).</t>
  </si>
  <si>
    <t>A választás/kinevezés adott évben vagy termelési ciklusban történt. A képviselet tényleges (minden listán szereplő megválasztott/kinevezett személy a vállalatnál dolgozik).</t>
  </si>
  <si>
    <t xml:space="preserve">Il/i rappresentante/i dei lavoratori è/sono riconosciuto/i dalla direzione e un mansionario aziendale definisce chiaramente i ruoli e i diritti di tale/i rappresentante/i. Il/i rappresentante/i dei lavoratori è/sono consapevole/i del proprio ruolo e dei propri diritti (in presenza di un consiglio dei lavoratori, vengono intervistati tutti i membri). </t>
  </si>
  <si>
    <t>De werknemersvertegenwoordiger(s) wordt (worden) erkend door de bedrijfsleiding en in een functieomschrijving worden zijn/haar/hun rollen en rechten duidelijk omschreven. De werknemersvertegenwoordiger(s) is (zijn) zich bewust van zijn/haar/hun rol en rechten (in het geval van een raad wordt er met alle leden gesproken).</t>
  </si>
  <si>
    <t>A munkavállalók képviselőjét a vállalat vezetése elismeri, a munkaköri leírása egyértelműen meghatározza feladatait és jogait. A munkavállalók képviselője tisztában van feladatival és jogaival (munkavállalói tanács esetén a tanács minden tagját megkérdezték).</t>
  </si>
  <si>
    <t>Ci sono evidenze documentate di riunioni regolari che si svolgono con frequenza precisa tra il/i rappresentante/i dei lavoratori e la direzione aziendale, nel corso delle quali vengono affrontate le questioni relative al modulo GRASP.</t>
  </si>
  <si>
    <t>Dokumentumokkal kell igazolni, hogy a munkavállalók képviselője és a vállalat vezetése rendszeresen találkoznak, ahol a GRASP-pal kapcsolatos kérdések is megvitatásra kerülnek.</t>
  </si>
  <si>
    <t>Prove/Osservazioni:</t>
  </si>
  <si>
    <t>Bewijs/Opmerkingen:</t>
  </si>
  <si>
    <t>Bizonyíték/Megjegyzések:</t>
  </si>
  <si>
    <t>Azioni correttive:</t>
  </si>
  <si>
    <t>Herstelmaatregelen:</t>
  </si>
  <si>
    <t>Javító intézkedések:</t>
  </si>
  <si>
    <t>PROCEDURA PER LE SEGNALAZIONI</t>
  </si>
  <si>
    <t>KLACHTENPROCEDURE</t>
  </si>
  <si>
    <t>PANASZKEZELÉSI ELJÁRÁS</t>
  </si>
  <si>
    <t>PC: C’è una procedura per le segnalazioni e i suggerimenti disponibile e attuata all’interno dell’azienda, che permetta ai lavoratori di fare delle segnalazioni o proporre suggerimenti?
CC: Esiste una procedura per le segnalazioni e i suggerimenti adeguata alla grandezza dell’azienda. I lavoratori vengono regolarmente informati della sua esistenza e possono presentare segnalazioni e suggerimenti senza essere penalizzati; segnalazioni e suggerimenti sono discussi nel corso di riunioni tra i rappresentanti dei lavoratori e la direzione aziendale. La procedura prevede un termine temporale per rispondere alle segnalazioni e ai suggerimenti e per adottare azioni correttive. Le segnalazioni, i suggerimenti e le relative risoluzioni degli ultimi 24 mesi sono documentate.</t>
  </si>
  <si>
    <t>Beheerspunt: Is er een klachten- en suggestiesprocedure opgezet en geïmplementeerd aan de hand waarvan werknemers een klacht of suggestie kunnen indienen?
Vereiste: Er bestaat een klachten- en suggestiesprocedure, passend bij de grootte van het bedrijf. De werknemers worden regelmatig op de hoogte gesteld van het bestaan van deze procedure, klachten en suggesties kunnen zonder sancties worden ingediend en worden tijdens bijeenkomsten tussen de werknemersvertegenwoordiger(s) en de bedrijfsleiding besproken. De procedure hanteert een bepaalde termijn om klachten en suggesties te beantwoorden en herstelmaatregelen te treffen. De klachten, suggesties en de opvolging ervan van de afgelopen 24 maanden worden gedocumenteerd.</t>
  </si>
  <si>
    <t>EP: Létezik-e panaszkezelési vagy javaslattételi eljárás a vállalatnál, amelyen keresztül a munkavállaló panaszt vagy javaslatot tehet?
TK: A vállalat méretének megfelelő panaszkezelési és javaslattételi eljárás létezik. A munkavállalók rendszeresen tájékoztatást kapnak annak létezéséről. Tehetnek panaszt vagy javaslatot anélkül, hogy azért büntetés járna és amelyek ezt követően megvitatásra kerülnek a munkavállalók képviselője és a vezetés között tartott megbeszélésen. Az eljárásban meghatározott időkeret van a panaszok és a javaslatok megválaszolására, illetve a javító intézkedések megvalósítására. A az elmúlt 24 hónapban keletkezett reklamációk és javaslatok, illetve azok megoldásai dokumentáltak.</t>
  </si>
  <si>
    <t>È disponibile una procedura documentata per la gestione delle segnalazioni e dei suggerimenti, adeguata alla grandezza dell’azienda.</t>
  </si>
  <si>
    <t>Er is een gedocumenteerde klachten- en suggestiesprocedure, passend bij de grootte van het bedrijf.</t>
  </si>
  <si>
    <t>Dokumentált panaszkezelési és javaslattételi eljárás rendelkezésre áll, amely a vállalat méretéhez igazított.</t>
  </si>
  <si>
    <t>I lavoratori vengono regolarmente e attivamente informati sulla procedura per la gestione delle segnalazioni e dei suggerimenti.</t>
  </si>
  <si>
    <t>De werknemers worden regelmatig en actief op de hoogte gebracht over de klachten- en suggestiesprocedure.</t>
  </si>
  <si>
    <t>A munkavállalók rendszeresen tájékoztatást kapnak a panaszkezelési és javaslattételi eljárásról.</t>
  </si>
  <si>
    <t xml:space="preserve">La procedura indica chiaramente che i lavoratori non saranno penalizzati per aver presentato segnalazioni o suggerimenti. </t>
  </si>
  <si>
    <t>In de procedure wordt duidelijk vermeld dat aan werknemers geen sanctie wordt opgelegd voor het indienen van klachten of suggesties.</t>
  </si>
  <si>
    <t>Az eljárás egyértelműen leírja, hogy a munkavállalók nem kapnak büntetést a panaszok vagy javaslatok benyújtásáért.</t>
  </si>
  <si>
    <t>Segnalazioni e suggerimenti vengono discussi durante le riunioni tra i rappresentanti dei lavoratori e la direzione aziendale.</t>
  </si>
  <si>
    <t>A panaszok és a javaslatok megvitatásra kerülnek a munkavállalók képviselője és a vezetés között tartott megbeszélésen.</t>
  </si>
  <si>
    <t>La procedura stabilisce un termine temporale per la risoluzione delle segnalazioni e dei suggerimenti (es. entro un mese dalla loro presentazione).</t>
  </si>
  <si>
    <t>De procedure bevat een termijn voor het oplossen c.q. opvolgen van klachten en suggesties (bijv. in de loop van de volgende maand).</t>
  </si>
  <si>
    <t>A folyamatban meghatározott időkeret van a panaszok és a javaslatok megválaszolására (pl: következő hónap folyamán).</t>
  </si>
  <si>
    <t>Le segnalazioni, i suggerimenti e le risoluzioni degli ultimi 24 mesi sono documentate e disponibili.</t>
  </si>
  <si>
    <t>De klachten, suggesties en de opvolging ervan worden gedocumenteerd en de desbetreffende documentatie over de afgelopen 24 maanden is voorhanden.</t>
  </si>
  <si>
    <t>A panaszok, javaslatok és azok nyomon követése az elmúlt 24 hónapban dokumentált és rendelkezésre áll.</t>
  </si>
  <si>
    <t xml:space="preserve">
AUTODICHIARAZIONE SULLE BUONE PRATICHE SOCIALI</t>
  </si>
  <si>
    <t>ZELFVERKLARING OVER GOEDE SOCIALE PRAKTIJKEN</t>
  </si>
  <si>
    <t>PC: È stata firmata un’autodichiarazione sulle buone pratiche sociali riguardanti i diritti umani dalla direzione aziendale e dai rappresentanti dei lavoratori? Tale autodichiarazione è stata comunicata ai lavoratori? 
CC: La direzione aziendale e i rappresentanti dei lavoratori hanno firmato, esposto e applicato un’autodichiarazione assicurando buone pratiche sociali e il rispetto dei diritti umani verso tutti i lavoratori. Questa dichiarazione contiene come minimo l’impegno al rispetto delle principali convenzioni ILO sul lavoro (Convenzione ILO: 111 sulla discriminazione, 138 e 182 sull’età minima di inserimento al lavoro e sul lavoro minorile, 29 e 105 sul lavoro forzato, 87 sulla libertà di associazione, 98 sul diritto di organizzare sindacati e di contrattazione collettiva, 100 sulla remunerazione equa e 99 sul salario minimo), delle procedure di assunzione trasparenti e non-discriminatorie e della procedura per le segnalazioni. Nell’autodichiarazione si afferma che i rappresentanti dei lavoratori possono presentare reclami senza incorrere in sanzioni personali. I lavoratori sono stati informati sull’autodichiarazione e questa viene revisionata almeno una volta ogni 3 anni o comunque ogni qualvolta si renda necessario.</t>
  </si>
  <si>
    <t>Beheerspunt: Is een zelfverklaring over goede sociale praktijken ten aanzien van mensenrechten door de bedrijfsleiding en de werknemersvertegenwoordiger(s) getekend en zijn de werknemers hiervan op de hoogte gebracht?
Vereiste: De bedrijfsleiding en de werknemersvertegenwoordiger(s) hebben een zelfverklaring voor het waarborgen van goede sociale praktijken en mensenrechten voor alle werknemers getekend en ter beschikking gesteld en brengen deze in de praktijk. Deze verklaring bevat minstens hun verbintenis ten aanzien van de fundamentele arbeidsnormen van de ILO (ILO-conventies: 111 inzake verbod op discriminatie, 138 en 182 over de minimumleeftijd en het verbod op kinderarbeid, 29 en 105 over het verbod op alle vormen van gedwongen arbeid, 87 over de vrijheid van vereniging, 98 over het recht op vrije onderhandelingen, 100 over het beginsel van gelijke beloning voor gelijkwaardig werk en 99 over minimumloon), transparante en niet-discriminerende aanwervingsprocedures en de klachtenprocedure. In de zelfverklaring wordt verklaard dat de werknemersvertegenwoordiger(s) klachten kan (kunnen) indienen zonder dat dit tot persoonlijke sancties leidt. De werknemers zijn over de zelfverklaring op de hoogte gebracht, waarbij de tekst beschikbaar is in de taal van de werknemer(s). Deze wordt ten minste om de drie jaar herzien, of vaker indien nodig.</t>
  </si>
  <si>
    <t>La dichiarazione è completa e contempla, tra le altre cose, tutti i punti relativi alle principali convenzioni ILO sul lavoro.</t>
  </si>
  <si>
    <t>De verklaring is compleet en bevat minstens alle punten zoals bedoeld in de fundamentele arbeidsnormen van de ILO.</t>
  </si>
  <si>
    <t>A nyilatkozat teljes és tartalmazza minimum az ILO alapvető munkaügyi egyezmény minden pontját.</t>
  </si>
  <si>
    <t>La dichiarazione è stata firmata dalla direzione aziendale e dai rappresentanti dei lavoratori.</t>
  </si>
  <si>
    <t>De verklaring is ondertekend door de bedrijfsleiding en door de werknemersvertegenwoordiger(s).</t>
  </si>
  <si>
    <t>A nyilatkozatot a vezetés és a munkavállalók képviselő(i) aláírták.</t>
  </si>
  <si>
    <t>Si è intervenuti attivamente per rendere tale dichiarazione nota ai lavoratori (es. esponendola all’interno del sito produttivo/dell’unità di manipolazione/dell’ufficio della direzione aziendale, allegandola al contratto di lavoro, organizzando riunioni informative, ecc.).</t>
  </si>
  <si>
    <t>De verklaring wordt actief naar de werknemers gecommuniceerd (bijv. op de productielocatie/in de handling-unit/op het directiekantoor opgehangen of aan de arbeidsovereenkomst gehecht, informatie tijdens bijeenkomsten etc.).</t>
  </si>
  <si>
    <t>A nyilatkozatot aktívan kommunikálják a munkavállalók felé (pl. kifüggesztik a termelési területen/a kezelő egységekben/vezetők irodájában, vagy csatolják a munkaszerződéshez vagy információs találkozókon közzéteszik stb.)</t>
  </si>
  <si>
    <t>La direzione aziendale, il responsabile dell’implementazione del modulo GRASP e i rappresentanti dei lavoratori conoscono il contenuto di tale dichiarazione e ne confermano l’applicazione.</t>
  </si>
  <si>
    <t>De bedrijfsleiding, de persoon die verantwoordelijk is voor de implementatie van GRASP en de werknemersvertegenwoordiger(s) kennen de inhoud van de verklaring en bevestigen dat deze in praktijk wordt gebracht.</t>
  </si>
  <si>
    <t>A vezetés, a GRASP alkalmazásáért felelős személy, illetve a munkavállalók képviselője ismeri a nyilatkozat tartalmát és tanúsítja, hogy az a gyakorlatban is megvalósításra került.</t>
  </si>
  <si>
    <t>Si dichiara che i rappresentanti dei lavoratori possono presentare reclami senza incorrere in sanzioni personali.</t>
  </si>
  <si>
    <t>Er wordt verklaard dat de werknemersvertegenwoordiger(s) klachten kan (kunnen) indienen zonder dat dit tot persoonlijke sancties leidt.</t>
  </si>
  <si>
    <t>A munkavállalók képviselői panaszt tehetnek anélkül, hogy személyes szankció(k)ban részesülnének.</t>
  </si>
  <si>
    <t>La dichiarazione è controllata e rivista almeno ogni 3 anni o comunque ogni qualvolta si renda necessario.</t>
  </si>
  <si>
    <t>De verklaring wordt ten minste elke 3 jaar gecontroleerd en herzien of vaker als dat nodig is.</t>
  </si>
  <si>
    <t>A nyilatkozat legalább 3 évente illetve amikor szükséges, ellenőrzésre és felülvizsgálásra kerül.</t>
  </si>
  <si>
    <t xml:space="preserve">
ACCESSO ALLE NORMATIVE NAZIONALI SUL LAVORO</t>
  </si>
  <si>
    <t>TOEGANG TOT NATIONALE ARBEIDSVOORSCHRIFTEN</t>
  </si>
  <si>
    <t xml:space="preserve">
HOZZÁFÉRÉS A NEMZETI MUNKAÜGYI SZABÁLYOZÁSHOZ</t>
  </si>
  <si>
    <t xml:space="preserve">PC: Il responsabile dell’implementazione del modulo GRASP (RGSP) e il/i rappresentante/i dei lavoratori hanno conoscenza o accesso alle recenti leggi nazionali in materia di diritto del lavoro?
CC: Il responsabile dell’implementazione del modulo GRASP (RGSP) e il/i rappresentante/i dei lavoratori hanno conoscenza o accesso alle leggi nazionali riguardanti, ad esempio, salari lordi e minimi, ore lavorative, rappresentanza sindacale, antidiscriminazione, lavoro minorile, contratti di lavoro, ferie e maternità. Sia il responsabile dell’implementazione del modulo GRASP che il/i rappresentante/i dei lavoratori conoscono i punti essenziali delle condizioni di lavoro in agricoltura come formulati nelle Linee Guida Interpretative Nazionali GRASP applicabili.  </t>
  </si>
  <si>
    <t>EP: A GRASP alkalmazásáért felelős személy, valamint a munkavállalók képviselője ismeri-e vagy hozzáfér-e a hatályos nemzeti munkaügyi szabályozáshoz, jogszabályokhoz?
TK: A GRASP alkalmazásáért felelős személy, valamint a munkavállalók képviselője ismeri vagy hozzáfér a hatályos nemzeti munkaügyi jogszabályokhoz, ismeri például a bruttó és minimum béreket, munkaidőt, szakszervezeti tagságról szóló és diszkrimináció ellenes rendelkezéseket, a jogszabalyokat gyerekmunkára, munkaszerződésekre, ünnepnapokra, szabadságokra, szülési szabadságra vonatkozóan. A RGSP és a munkavállalók képviselője ismeri a mezőgazdasági munkavégzéssel kapcsolatos alapvető kérdéseket, ahogyan azok a vonatkozó GRASP Nemzeti Alkalmazási Irányelvekben is meghatározásra kerültek.</t>
  </si>
  <si>
    <t>Il responsabile dell’implementazione del modulo GRASP fornisce al/i rappresentante/i dei lavoratori informazioni riguardanti le vigenti normative sul lavoro (es. le Linee Guida Interpretative Nazionali GRASP).</t>
  </si>
  <si>
    <t>A RGSP biztosítja a munkavállalók képviselője számára az érvényes munkaügyi jogszabályokat (pl. GRASP Nemzeti Alkalmazási Irányelvek).</t>
  </si>
  <si>
    <t>Il responsabile dell’implementazione del modulo GRASP e il/i rappresentante/i dei lavoratori sono informati o possono ottenere informazioni riguardo le vigenti normative sul lavoro relative ai salari lordi e minimi e alle trattenute sullo stipendio.</t>
  </si>
  <si>
    <t>Az RGSP valamint a munkavállalók képviselője ismeri vagy hozzáfér a bruttó és minimum bérekhez, illetve az alkalmazandó levonásokra vonatkozó hatályos munkaügyi jogszabályokhoz.</t>
  </si>
  <si>
    <t>Il responsabile dell’implementazione del modulo GRASP e il/i rappresentante/i dei lavoratori sono informati o possono ottenere informazioni riguardo le vigenti normative sul lavoro relative all’orario di lavoro.</t>
  </si>
  <si>
    <t>Az RGSP valamint a munkavállalók képviselője ismeri vagy hozzáfér a munkaidőre vonatkozó hatályos munkaügyi jogszabályokhoz.</t>
  </si>
  <si>
    <t>Il responsabile dell’implementazione del modulo GRASP e il/i rappresentante/i dei lavoratori sono informati o possono ottenere informazioni riguardo le vigenti normative sul lavoro relative alla libertà di associazione e al diritto di contrattazione collettiva.</t>
  </si>
  <si>
    <t>Az RGSP valamint a munkavállalók képviselője ismeri vagy hozzáfér az egyesüléshez és kollektív szerződéshez való jogra vonatkozó hatályos munkaügyi jogszabályokhoz.</t>
  </si>
  <si>
    <t>Il responsabile dell’implementazione del modulo GRASP e il/i rappresentante/i dei lavoratori sono informati o possono ottenere informazioni riguardo le vigenti normative sul lavoro relative all’antidiscriminazione.</t>
  </si>
  <si>
    <t>Az RGSP valamint a munkavállalók képviselője ismeri vagy hozzáfér a diszkrimináció-ellenességre vonatkozó hatályos munkaügyi jogszabályokhoz.</t>
  </si>
  <si>
    <t>Il responsabile dell’implementazione del modulo GRASP e il/i rappresentante/i dei lavoratori sono informati o possono ottenere informazioni riguardo le vigenti normative sul lavoro relative al lavoro minorile e all’età minima di ingresso al lavoro.</t>
  </si>
  <si>
    <t>Az RGSP valamint a munkavállalók képviselője ismeri vagy hozzáfér a gyerekmunkával és a munkavállaláshoz szükséges minimum életkorra vonatkozó hatályos munkaügyi jogszabályokhoz.</t>
  </si>
  <si>
    <t>Il responsabile dell’implementazione del modulo GRASP e il/i rappresentante/i dei lavoratori sono informati o possono ottenere informazioni riguardo le vigenti normative sul lavoro relative alle ferie e al congedo di maternità.</t>
  </si>
  <si>
    <t>Az RGSP valamint a munkavállalók képviselője ismeri vagy hozzáfér az ünnepnapokra és a szülési szabadságra vonatkozó hatályos munkaügyi jogszabályokhoz.</t>
  </si>
  <si>
    <t>CONTRATTI DI LAVORO</t>
  </si>
  <si>
    <t>ARBEIDSOVEREENKOMSTEN</t>
  </si>
  <si>
    <t>MUNKASZERZŐDÉSEK</t>
  </si>
  <si>
    <t>PC: Sono presenti copie valide dei contratti di lavoro consegnati ai lavoratori? I contratti di lavoro sono conformi alle leggi vigenti e/o alla contrattazione collettiva e riportano come minimo il nome completo, la nazionalità, una descrizione della funzione, la data di nascita, la data di inizio lavoro, le ore di lavoro regolare, il salario e il periodo contrattuale? Sono stati firmati sia dal datore di lavoro che dal lavoratore?
CC: Per ogni lavoratore, esiste un contratto da mostrare al valutatore che lo richiedesse (su base campionaria). I contratti sono in linea con le leggi vigenti e/o con la contrattazione collettiva. Tali contratti sono stati firmati sia dal datore di lavoro che dal lavoratore. I contratti contengono come minimo il nome completo, la nazionalità, una descrizione della funzione, la data di nascita, la data di inizio lavoro, le ore di lavoro regolare, il salario e il periodo contrattuale (es. a tempo indeterminato, determinato o giornaliero, ecc.) e, per i lavoratori di nazionalità straniera, il relativo status giuridico e il permesso di lavoro. Il contratto non mostra alcuna contraddizione con l’autodichiarazione sulle buone pratiche sociali. Le registrazioni per tutti i lavoratori devono essere accessibili per almeno 24 mesi.</t>
  </si>
  <si>
    <t>Beheerspunt: Kunnen geldige kopieën van arbeidsovereenkomsten voor de werknemers worden voorgelegd? Voldoen de arbeidsovereenkomsten aan de toepasselijke wetgeving en/of collectieve onderhandelingsovereenkomsten en vermelden zij minstens de volledige namen, nationaliteit, functiebeschrijving, geboortedatum, datum van indiensttreding, de reguliere werktijden, loon en arbeidsduur? Zijn ze door zowel de werknemer als de werkgever ondertekend?
Vereiste: Voor iedere werknemer kan op verzoek van de beoordelaar een arbeidsovereenkomst worden voorgelegd (steekproefsgewijs). De arbeidsovereenkomsten voldoen aan de toepasselijke wetgeving en/of collectieve onderhandelingsovereenkomsten. Zowel de werknemer als de werkgever heeft ze ondertekend. De documenten bevatten minstens de volledige namen, nationaliteit, functiebeschrijving, geboortedatum, reguliere arbeidstijd, loon en arbeidsduur (bijv. vast, voor een bepaalde tijd of dagarbeider etc.) en de juridische status en werkvergunning voor werknemers met een buitenlandse nationaliteit. De zelfverklaring over goede sociale praktijken wordt niet tegengesproken door de overeenkomst. Documenten van de werknemers zijn ten minste 24 maanden raadpleegbaar.</t>
  </si>
  <si>
    <t>I controlli a campione dimostrano la disponibilità di contratti scritti per tutti i lavoratori firmati da entrambe le parti.</t>
  </si>
  <si>
    <t>Uit willekeurige controles blijkt dat er door beide partijen ondertekende schriftelijke overeenkomsten aanwezig zijn.</t>
  </si>
  <si>
    <t>A szúrópróbaszerű ellenőrzések azt mutatják, hogy minden munkavállaló hozzáfér a mindkét fél által aláírt saját munkaszerződéséhez.</t>
  </si>
  <si>
    <t>Esistono elementi che dimostrano che i lavoratori hanno il contratto adeguato in linea con le leggi vigenti e/o con la contrattazione collettiva (come stipulato nelle Linee Guida Interpretative Nazionali GRASP applicabili).</t>
  </si>
  <si>
    <t>Er is bewijs dat de werknemers de juiste overeenkomst hebben overeenkomstig de nationale wetgeving en/of collectieve onderhandelingsovereenkomsten (zoals bepaald in de landelijke interpretatierichtlijn voor GRASP die van toepassing is).</t>
  </si>
  <si>
    <t>A bizonyítékok azt mutatják, hogy a munkavállalók szerződései megfelelnek a hatályos jogszabályoknak és/vagy a kollektív megállapodásoknak (ahogy az a vonatkozó GRASP Nemzeti Alkalmazási Irányelvekben is megfogalmazásra került).</t>
  </si>
  <si>
    <t>I contratti di lavoro comprendono come minimo informazioni basilari sull’identità, la data di nascita e la nazionalità del lavoratore conformemente alle Linee Guida Interpretative Nazionali GRASP applicabili.</t>
  </si>
  <si>
    <t>De arbeidsovereenkomsten bevatten minstens basisinformatie over de naam, de geboortedatum en de nationaliteit van de werknemer overeenkomstig de landelijke interpretatierichtlijn voor GRASP die van toepassing is.</t>
  </si>
  <si>
    <t>A munkaszerződések a vonatkozó GRASP Nemzeti Alkalmazási Irányelveknek megfelelően tartalmazzák legalább a munkavállalók alapvető adatait, a munkavállaló nevét, születési időpontját, nemzetiségét.</t>
  </si>
  <si>
    <t>I contratti di lavoro o i relativi allegati includono informazioni basilari sulla durata del contratto (es. a tempo indeterminato, determinato o giornaliero, ecc.), il salario, l’orario di lavoro, le pause e una descrizione basilare della funzione.</t>
  </si>
  <si>
    <t>De arbeidsovereenkomsten of bijlagen bij de overeenkomsten bevatten basisinformatie over de contractduur (bijv. vast, voor bepaalde tijd of dagarbeider etc.), het loon, arbeidsuren, pauzes en een basale functiebeschrijving.</t>
  </si>
  <si>
    <t>A munkaszerződés vagy a szerződéshez csatolt kiegészítések tartalmazzák az szerződés időtartamával (pl. állandó, időszakos vagy napszámos, stb.), a fizetéssel, a munkaidővel, a szünetekkel és az alapvető munkaköri leírást.</t>
  </si>
  <si>
    <t>Nel contratto, non c’è contraddizione con quanto si afferma nell’autodichiarazione sulle buone pratiche sociali.</t>
  </si>
  <si>
    <t>De zelfverklaring over goede sociale praktijken wordt niet tegengesproken in de overeenkomst.</t>
  </si>
  <si>
    <t>Se nell’azienda ci sono lavoratori di nazionalità straniera, la documentazione indica la legalità della loro assunzione come lavoratori dell’azienda. Sono disponibili copie dei permessi di lavoro previsti.</t>
  </si>
  <si>
    <t>Indien werknemers met een buitenlandse nationaliteit op het bedrijf werken, blijkt hun juridische status voor tewerkstelling op het bedrijf uit de registraties. Er is een desbetreffende werkvergunning aanwezig.</t>
  </si>
  <si>
    <t>Ha külföldi munkavállaló dolgozik a vállalatnál, azok jogi státusza rögzítésre kerül a vállalatnál. A megfelelő munkavállalási engedély rendelkezésre áll.</t>
  </si>
  <si>
    <t>Le registrazioni per tutti i lavoratori devono essere accessibili per almeno 24 mesi.</t>
  </si>
  <si>
    <t>Documenten van de werknemers zijn ten minste 24 maanden raadpleegbaar.</t>
  </si>
  <si>
    <t>Az összes munkavállaló szerződéseinek hozzáférhetőnek kell lennie legalább 24 hónapig.</t>
  </si>
  <si>
    <t>BUSTE PAGA</t>
  </si>
  <si>
    <t>LOONSTROKEN</t>
  </si>
  <si>
    <t>BÉRPAPÍROK</t>
  </si>
  <si>
    <t xml:space="preserve">PC: C’è una evidenza documentata che indica che i salari vengono pagati regolarmente e che sono corrispondenti a quanto previsto nelle clausole contrattuali? 
CC: Il datore di lavoro mostra la documentazione adeguata per il pagamento regolare dei salari (es. firma della busta paga da parte del lavoratore, bonifico bancario). I lavoratori firmano o ricevono copie delle buste paga/del libro paga che rendono il pagamento trasparente e comprensibile. Il pagamento regolare dei lavoratori negli ultimi 24 mesi è documentato. </t>
  </si>
  <si>
    <t>Beheerspunt: Is er gedocumenteerd bewijsmateriaal voorhanden waarmee de periodieke uitkering van lonen volgens de desbetreffende contractclausule wordt aangetoond?
Vereiste: De werkgever kan relevante documentatie verstrekken over periodieke loonuitkering (bijv. handtekening van de werknemer op loonstrookje, bankoverschrijving). Werknemers tekenen of ontvangen kopieën van loonstrookjes/loonlijsten waarmee de betaling transparant en begrijpelijk voor hen wordt. De periodieke uitkering aan de werknemers van de afgelopen 24 maanden wordt gedocumenteerd.</t>
  </si>
  <si>
    <t>EP: Van-e dokumentált bizonyíték, amely mutatja, hogy a munkabért rendszeresen fizetik a munkaszerződésnek megfelelően?
TK: A munkáltató a kifizetést megfelelő bizonyítékkal tudja igazolni (pl. munkavállaló aláírása a fizetési papíron, banki átutalás). A munkavállalók aláírják a fizetési szalagjukat vagy megkapják a másolatot, így a fizetés átlátható és érthető számukra.. A rendszeres kifizetés az összes munkavállalónál az elmúlt 24 hónapban dokumentálásra került.</t>
  </si>
  <si>
    <t>I documenti che provano la periodicità dei pagamenti effettuati (es. buste paga o libri paga) sono accessibili ai lavoratori (controlli casuali).</t>
  </si>
  <si>
    <t>Goed gedocumenteerd bewijs dat betaling met vastgestelde tussenpozen plaatsvindt (bijv. loonstroken of loonlijsten) is voorhanden voor de werknemers (willekeurige controles).</t>
  </si>
  <si>
    <t>Dokumentált bizonyítékok állnak az alkalmazottak rendelkezésére a rendszeres bérkifizetésekről (pl. bérpapírok vagy bérfizetési jegyzékek) (szúrópróbaszerű ellenőrzés).</t>
  </si>
  <si>
    <t>Le buste paga o i libri paga dimostrano che i pagamenti avvengono nel rispetto dei contratti di lavoro (es. firma del lavoratore sulle buste paga, bonifico bancario, ecc.).</t>
  </si>
  <si>
    <t>Uit de loonstroken of loonlijsten blijkt dat betalingen worden verricht overeenkomstig de arbeidsovereenkomsten (bijv. handtekening van de werknemer op loonstrookje, bankoverschrijvingen etc.).</t>
  </si>
  <si>
    <t>A bérpapírokból illetve bérjegyzékekből kiderül, hogy a kifizetések a munkaszerződéseknek megfelelően történnek (pl. a munkavállalók aláírása által, banki átutalás által stb.).</t>
  </si>
  <si>
    <t>La documentazione relativa ai pagamenti effettuati è conservata per almeno 24 mesi.</t>
  </si>
  <si>
    <t>De betalingsregistraties worden ten minste 24 maanden bewaard.</t>
  </si>
  <si>
    <t>A kifizetések bizonylatait legalább 24 hónapig megőrzik.</t>
  </si>
  <si>
    <t>SALARI</t>
  </si>
  <si>
    <t>LONEN</t>
  </si>
  <si>
    <t>BÉREK</t>
  </si>
  <si>
    <t>PC: Le buste paga/i libri paga indicano la conformità del pagamento con almeno le leggi applicabili in materia e/o gli accordi di contrattazione collettiva?
CC: Il pagamento del salario e degli straordinari sono documentati nelle buste paga/nei libri paga conformemente a quanto previsto dalla legge (salario minimo) e/o agli accordi di contrattazione collettiva 
come specificato nelle Linee Guida Interpretative Nazionali GRASP. Se il pagamento è calcolato a cottimo, i lavoratori devono essere in grado di guadagnare come mimino la paga base (in media) entro le ore di lavoro ordinarie.</t>
  </si>
  <si>
    <t>Beheerspunt: Wordt op de loonstroken/loonlijsten aangeduid of de betaling voldoet aan ten minste wettelijke bepalingen en/of collectieve onderhandelingsovereenkomsten?
Vereiste: Lonen en uitkering van overuren die vermeld staan op de loonstroken/loonlijsten duiden aan dat wordt voldaan aan wettelijke bepalingen (minimumlonen) en/of collectieve onderhandelingsovereenkomsten zoals vastgelegd in de landelijke interpretatierichtlijn voor GRASP. Als uitkering per unit wordt berekend, zullen de werknemers ten minste het wettelijk minimumloon (gemiddeld) binnen reguliere arbeidstijden kunnen verdienen.</t>
  </si>
  <si>
    <t>EP: Mutatják-e a fizetési papírok vagy a fizetési nyilvántartás, hogy a kifizetés megfelel legalább a jogi szabályozásnak és/vagy a kollektív megállapodásnak?
TK: A bér és túlóra kifizetés dokumentált a fizetési papíron / fizetési nyilvántartáson, és jelzi, hogy megfelel a jogi szabályozásnak (minimálbér) és/vagy kollektív szerződésnek (ahol alkalmazható), ahogy az megfogalmazásra került a GRASP Nemzeti Alkalmazási Irányelvekben. Ha a bér teljesítményben (egységekben) van meghatározva, az alkalmazottaknak módjuk kell legyen megszerezni legalább a minimálbért (átlagban) a rendes munkaidőn belül.</t>
  </si>
  <si>
    <t>Le buste paga o i libri paga indicano chiaramente il numero dei giorni/delle ore di lavoro retribuiti, o comunque il compenso per la quantità di lavoro svolto, straordinario incluso.</t>
  </si>
  <si>
    <t>De loonstroken of loonlijsten geven duidelijk de hoeveelheid vergoede werktijd of de geoogste hoeveelheid inclusief overuren (uren/dagen) aan.</t>
  </si>
  <si>
    <t>A bérpapírokból vagy bérkifizetési jegyzékekből tisztázható a kompenzált munkaidő mennyisége vagy a betakarítással töltött idő a túlórákat beleértve (órák/napok).</t>
  </si>
  <si>
    <t>I pagamenti del salario e degli straordinari, come indicato nella documentazione, sono il linea con i contratti e conformi alle leggi nazionali sul lavoro (salario minimo) e/o agli accordi di contrattazione collettiva come specificato nelle Linee Guida Interpretative Nazionali GRASP.</t>
  </si>
  <si>
    <t>Uit de lonen en uitkering van overuren zoals vermeld in de registraties blijkt dat wordt voldaan aan de overeenkomsten en aan landelijke arbeidsvoorschriften (minimumlonen) en/of collectieve onderhandelingsovereenkomsten zoals vastgelegd in de landelijke interpretatierichtlijn voor GRASP.</t>
  </si>
  <si>
    <t>A bérkimutatás és – túlóra-kifizetés a szerződéssel összhangban áll, és jelzi, hogy megfelel a jogszabályoknak (minimálbér) és/vagy kollektív szerződésnek, ahogy az megfogalmazásra került a GRASP Nemzeti Alkalmazási Irányelvekben.</t>
  </si>
  <si>
    <t>Indipendentemente dal calcolo delle unità (a cottimo), le buste paga/i libri paga dimostrano che i lavoratori percepiscono mediamente almeno il salario minimo, svolgendo la loro attività nell’orario di lavoro regolare (controllare soprattutto quando è eseguito il lavoro a cottimo). Qualora ci siano deduzioni dalla paga e i lavoratori vengano retribuiti al di sotto del salario minimo, tali deduzioni devono essere giustificate per iscritto.</t>
  </si>
  <si>
    <t>Los van de berekeningseenheid blijkt uit de loonstroken / loonlijsten dat de werknemers binnen reguliere arbeidstijden gemiddeld ten minste het wettelijke minimumloon verdienen (controleer dit met name als er een stukstarief geldt). Als er inhoudingen zijn op het loon en de werknemers in kwestie minder dan het minimumloon betaald krijgen, moeten de inhoudingen schriftelijk gerechtvaardigd worden.</t>
  </si>
  <si>
    <t>Az elszámolástól függetlenül bérpapírok illetve feljegyzések dokumentálják, hogy a munkavállalók megkeresik a törvényes minimálbért rendes munkaidőben (különösen akkor ellenőrizendő, ha a kifizetés teljesítmény alapján történik). Ha vannak bérlevonások és a munkavállalók minimálbér alatti összeget kapnak, úgy ezeket a levonásokat írásban indokolni kell.</t>
  </si>
  <si>
    <t xml:space="preserve">
NON IMPIEGO DEI MINORI</t>
  </si>
  <si>
    <t>GEEN TEWERKSTELLING VAN MINDERJARIGEN</t>
  </si>
  <si>
    <t>KISKORÚ SZEMÉLY ALKALMAZÁSA</t>
  </si>
  <si>
    <t>PC: Le registrazioni indicano che nell’azienda non sono impiegati minori?
CC: Le registrazioni indicano la conformità alla legge in merito all’età minima di primo impiego al lavoro. Se non coperti dalla legislazione nazionale, i bambini sotto i 15 anni di età non devono essere impiegati. 
Se i bambini – come membri della famiglia del proprietario dell’azienda – lavorano in azienda, essi non devono essere impiegati in lavori dannosi per la loro salute e sicurezza o che compromettano il loro sviluppo o la frequenza scolastica.</t>
  </si>
  <si>
    <t>Beheerspunt: Kunnen documenten worden voorgelegd waarin staat vermeld dat geen minderjarigen in het bedrijf werkzaam zijn?
Vereiste: Documenten zijn voorhanden waarin staat dat wordt voldaan aan de nationale wetgeving inzake minimumleeftijd voor tewerkstelling. Indien dit niet door de nationale wetgeving wordt bestreken, worden kinderen jonger dan 15 niet tewerkgesteld. 
Indien kinderen - als gezinsleden - in het bedrijf werkzaam zijn, worden zij niet betrokken bij werkzaamheden die hun gezondheid en veiligheid in gevaar brengen, die hun ontwikkeling in het gedrang brengen of hen ervan weerhouden verplicht onderwijs te volgen.</t>
  </si>
  <si>
    <t>EP: Bizonyítható-e, hogy a vállalat nem alkalmaz kiskorú személyt?
TK: Nyilvántartás mutatja, hogy a nemzeti szabályozásnak megfelelően a munkavállalói minimum életkort betartották. Ha nemzeti jogszabály nem rögzíti, 15 éves kor alatti munkavállalót nem alkalmaznak.
Ha a gyerekek – mint a termelő közeli hozzátartozói – dolgoznak a vállalatnál, akkor nem végeznek olyan munkát, amely veszélyezteti egészségüket és a biztonságukat, vagy veszélyezteti fejlődésüket vagy megakadályozza őket abban, hogy befejezzék kötelező iskolai tanulmányaikat.</t>
  </si>
  <si>
    <t>Le date di nascita riportate nella documentazione dimostrano che nessun lavoratore ha meno dell’età minima di ingresso al lavoro o, se non specificato nelle Linee Guida Interpretative Nazionali GRASP, un’età inferiore ai 15 anni.</t>
  </si>
  <si>
    <t>Uit de geboortedata op de registraties blijkt dat geen enkele werknemer jonger is dan de wettelijke minimumleeftijd voor tewerkstelling of, indien dit niet wordt vermeld in de landelijke interpretatierichtlijn voor GRASP, jonger dan 15.</t>
  </si>
  <si>
    <t>A születési idők feljegyzései azt mutatják, hogy egy alkalmazott sem fiatalabb a törvényes munkavállalás alsó korhatáránál illetve 15 évnél, amennyiben a GRASP Nemzeti Alkalmazási Irányelvben nem került más meghatározásra.</t>
  </si>
  <si>
    <t>Se i bambini – come membri della famiglia del proprietario dell’azienda – lavorano in azienda, essi non devono essere impiegati in lavori dannosi per la loro salute e sicurezza (secondo il Modulo IFA di base applicabile per tutte le aziende) o che compromettano il loro sviluppo o la frequenza scolastica.</t>
  </si>
  <si>
    <t>Indien kinderen - als gezinsleden - in het bedrijf werkzaam zijn, worden zij niet betrokken bij werkzaamheden die hun gezondheid en veiligheid in gevaar brengen (volgens de IFA-module Alle Agrarische Bedrijven), die hun ontwikkeling in het gedrang brengen of hen ervan weerhouden verplicht onderwijs te volgen.</t>
  </si>
  <si>
    <t>Ha a gyerekek – mint a termelő közeli hozzátartozói – dolgoznak a vállalatnál, akkor nem végeznek olyan munkát, amely veszélyezteti egészségüket és a biztonságukat (a vonatkozó IFA All Farm Base Module szerint), vagy veszélyezteti fejlődésüket vagy megakadályozza őket abban, hogy befejezzék kötelező iskolai tanulmányaikat.</t>
  </si>
  <si>
    <t xml:space="preserve">
ACCESSO ALLA SCUOLA DELL’OBBLIGO</t>
  </si>
  <si>
    <t xml:space="preserve">
TOEGANG TOT VERPLICHT ONDERWIJS</t>
  </si>
  <si>
    <t>KÖTELEZŐ ISKOLAI KÉPZÉS BIZTOSÍTÁSA</t>
  </si>
  <si>
    <t>PC: I bambini dei lavoratori che vivono nei siti di manipolazione/produzione aziendali, hanno accesso alla scuola dell’obbligo?
CC: Ci sono evidenze documentate che: tutti i bambini dei lavoratori, in età di obbligo scolastico (in accordo con la legge nazionale), che vivono nei siti di manipolazione/produzione aziendali, hanno accesso alla scuola dell’obbligo; ci sono dei mezzi di trasporto messi a disposizione per raggiungere la scuola pubblica o è prevista una scuola all’interno dell’azienda.</t>
  </si>
  <si>
    <t>Beheerspunt: Hebben de kinderen van werknemers die op de productie-/handlinglocaties van het bedrijf wonen toegang tot verplicht onderwijs?
Vereiste: Er is gedocumenteerd bewijsmateriaal voorhanden dat leerplichtige kinderen (volgens de nationale wetgeving) van werknemers die op de productie-/handlinglocaties van het bedrijf wonen, toegang hebben tot verplicht onderwijs, middels georganiseerd vervoer naar een publieke school ofwel middels onderwijs ter plaatse.</t>
  </si>
  <si>
    <t>EP: A vállalat termelői/termékkezelő telephelyein lakó munkavállalók gyerekeiszámára elérhető-e a kötelező iskolai képzés?
TK: Bizonyítható, hogy a munkavállalók tanköteles gyermekei (mely a nemzeti jogszabályban meghatározott), akik a vállalat termelői/terményekkezelő telephelyein laknak részt vehetnek a kötelező iskolai képzésben vagy állami iskolában a közlekedés biztosításával vagy helyszíni taníttatással.</t>
  </si>
  <si>
    <t>Esiste un elenco di tutti i bambini in età di obbligo scolastico che vivono nei siti di manipolazione/produzione aziendali. Tale elenco contiene sufficienti informazioni riguardo il loro nome e quello dei genitori, la loro data di nascita, la loro frequenza scolastica, ecc. I figli dei dirigenti aziendali possono essere esclusi dalla lista.</t>
  </si>
  <si>
    <t>Er is een lijst van alle leerplichtige kinderen die op de productie-/handlinglocaties van het bedrijf wonen, met voldoende informatie over hun naam, de namen van de ouders, geboortedatum, schoolbezoek etc. De kinderen van de bedrijfsleiding mogen buiten beschouwing worden gelaten.</t>
  </si>
  <si>
    <t>Van egy lista a tanköteles korban lévő gyermekekről, akik a vállalat termelői/terményekkezelő telephelyein élnek, amely elegendő információt nyújt a nevükről, szülők neveiről, születési dátumról, iskolai jelenlétről stb. Az üzemvezető gyermeke ebből kizárható.</t>
  </si>
  <si>
    <t>Se la scuola non è raggiungibile a piedi (fino a mezz’ora di camminata o come altrimenti specificato nelle Linee Guida Interpretative Nazionali GRASP), l’azienda deve provare l’esistenza di mezzi di trasporto.</t>
  </si>
  <si>
    <t>Er is bewijs van vervoersvoorzieningen indien er geen school binnen een aanvaardbare loopafstand (een half uur lopen of conform de landelijke interpretatierichtlijn voor GRASP) beschikbaar is voor de kinderen.</t>
  </si>
  <si>
    <t>Bizonyíték van közlekedési eszközre abban az esetben, ha a gyermek nem tudja az iskolát sétálva elérni (fél óra sétán belül vagy a GRASP Nemzeti Alkalmazási Irányelvnek megfelelően).</t>
  </si>
  <si>
    <t>Nel caso in cui non ci siano scuole nelle vicinanze, l’azienda deve strutturare un sistema per l’istruzione scolastica sul posto.</t>
  </si>
  <si>
    <t>Er is bewijs van een systeem van onderwijs ter plaatse als er geen toegang is tot scholen.</t>
  </si>
  <si>
    <t>Bizonyíték áll rendelkezésre helyi iskolai oktatásról, ha nem elérhető az állami kötelező iskolai képzés.</t>
  </si>
  <si>
    <t>SISTEMA DI REGISTRAZIONE DELLE ORE LAVORATIVE</t>
  </si>
  <si>
    <t xml:space="preserve">
TIJDSREGISTRATIESYSTEEM</t>
  </si>
  <si>
    <t xml:space="preserve">
MUNKAIDŐ NYILVÁNTARTÁSI RENDSZER</t>
  </si>
  <si>
    <t>PC: È presente un sistema di registrazione delle ore che mostri le ore lavorate e gli straordinari effettuati su base giornaliera per tutti i lavoratori?
CC: C’è un sistema di registrazione delle ore, adeguato alla grandezza dell’azienda, che rende le ore di lavoro e gli straordinari trasparenti sia per i lavoratori sia per il datore di lavoro su base giornaliera. Le ore di lavoro devono essere documentate minimo per i 24 mesi precedenti. Le registrazioni sono regolarmente approvate dai lavoratori e accessibili al/i loro rappresentante/i.</t>
  </si>
  <si>
    <t>Beheerspunt: Bestaat er een registratiesysteem dat de dagelijkse arbeidstijd en overuren dagelijks voor de werknemers bijhoudt?
Vereiste: Er is een tijdsregistratiesysteem geïmplementeerd dat passend is voor de grootte van het bedrijf en dat een transparant overzicht geeft van de dagelijks gepresteerde arbeidsuren en overuren voor zowel de werknemers als de werkgever. De arbeidsuren van de werknemers worden gedurende de afgelopen 24 maanden gedocumenteerd. De registraties worden regelmatig goedgekeurd door de werknemers en de werknemersvertegenwoordiger(s) heeft (hebben) toegang tot deze registraties.</t>
  </si>
  <si>
    <t>EP: Rendelkezik-e a vállalat egy olyan munkaidő nyilvántartási rendszerrel, amely mutatja a munkavállalók napi munkaidejét, túlóráját?
TK: Van egy munkaidő nyilvántartási rendszer, amely a vállalat méretének megfelelő, illetve amely a munkaórákat és a túlórákat rögzíti és azokatátláthatóvá teszi a munkavállaló és a munkáltató számára napi szinten. A vállalatnál az elmúlt 24 hónapban a munkaidő rögzítésre került. A nyilvántartásokat a munkavállalók rendszeresen jóváhagyják, illetve azok a munkavállalók képviselői számára elérhetőek..</t>
  </si>
  <si>
    <t>Si utilizza un sistema di registrazione delle ore lavorative adeguato alla grandezza dell’azienda (es. schede per la registrazione delle ore, orologio marcatempo, badge elettronici, ecc.).</t>
  </si>
  <si>
    <t>Er wordt een tijdsregistratiesysteem gebruikt dat past bij de grootte van het bedrijf (bijv. tijdsregistratieblad, prikklok, elektronische kaarten etc.).</t>
  </si>
  <si>
    <t>Egy munkaidő nyilvántartási rendszer került felállításra, amely megfelel a vállalat méreteinek (pl. munkaidő feljegyzések, blokkoló óra, elektronikus kártya stb.).</t>
  </si>
  <si>
    <t>Esistono registrazioni documentate su base giornaliera che riportano le ore di lavoro regolare.</t>
  </si>
  <si>
    <t>De registraties geven de reguliere arbeidstijd voor werknemers op dagelijkse basis aan.</t>
  </si>
  <si>
    <t>A feljegyzések mutatják a rendszeres munkaidőt munkavállalónként a napi munkavégzés szintjén.</t>
  </si>
  <si>
    <t>Esistono registrazioni delle ore di lavoro straordinario documentate per tutti i lavoratori su base giornaliera come stabilito per legge dai contratti.</t>
  </si>
  <si>
    <t>De registraties geven de overuren voor alle werknemers, zoals vastgelegd in overeenkomsten die aan de wettelijke voorschriften voldoen, op dagelijkse basis aan.</t>
  </si>
  <si>
    <t>A feljegyzések mutatják a napi szintű túlórákat munkavállalónként a szerződésben foglaltaknak megfelelően.</t>
  </si>
  <si>
    <t>Esistono registrazioni delle pause giornaliere e dei giorni festivi concessi ai lavoratori documentati su base giornaliera.</t>
  </si>
  <si>
    <t>De registraties geven de pauzes/feestdagen voor de werknemers (op dagelijkse basis) aan.</t>
  </si>
  <si>
    <t>A feljegyzések mutatják a pihenőidőket/pihenőnapokat munkavállalónként (napi szinten).</t>
  </si>
  <si>
    <t>I documenti che riportano le ore di lavoro effettuate sono regolarmente approvati dai lavoratori (es. le schede per la registrazione delle ore riportano regolarmente la loro firma, orologio marcatempo).</t>
  </si>
  <si>
    <t>De registraties worden regelmatig goedgekeurd door de werknemers (bijv. regelmatig afgetekend registratieblad, klok controleren).</t>
  </si>
  <si>
    <t>Ezeket a feljegyzéseket a munkáltatók rendszeresen igazolják (pl. rendszeresen aláírt jelenléti ívek, ellenőrző órák).</t>
  </si>
  <si>
    <t>I rappresentanti dei lavoratori possono accedere a tali documenti.</t>
  </si>
  <si>
    <t>De werknemersvertegenwoordiger(s) heeft (hebben) toegang tot deze registraties.</t>
  </si>
  <si>
    <t>A munkavállalók képviselője hozzáfér ezekhez a feljegyzésekhez.</t>
  </si>
  <si>
    <t>Tali documenti devono essere conservati per almeno 24 mesi.</t>
  </si>
  <si>
    <t>De registraties worden ten minste 24 maanden bewaard.</t>
  </si>
  <si>
    <t>A feljegyzéseket legalább 24 hónapig megőrzik.</t>
  </si>
  <si>
    <t>ORE DI LAVORO E PAUSE</t>
  </si>
  <si>
    <t xml:space="preserve">
ARBEIDSUREN &amp; PAUZES</t>
  </si>
  <si>
    <t xml:space="preserve">
MUNKAÓRÁK ÉS SZÜNETEK</t>
  </si>
  <si>
    <t>PC: Le ore di lavoro e le pause documentate nel registro presenze sono in linea con le leggi vigenti e/o con la contrattazione collettiva?
CC: Ore di lavoro, pause, giorni di riposo sono documentati e in linea con le leggi vigenti e/o con la contrattazione collettiva. Se non regolate in maniera più restrittiva dalla legge, le registrazioni devono indicare che il lavoro ordinario non supera le 48 ore settimanali. Durante i periodi di picco (es. raccolto), l’orario di lavoro non deve superare le 60 ore settimanali. Si devono altresì garantire pause e riposi giornalieri anche durante i picchi stagionali (es. raccolto).</t>
  </si>
  <si>
    <t>Beheerspunt: Voldoen de geregistreerde arbeidsuren en -pauzes aan de geldende wetgeving en/of collectieve onderhandelingsovereenkomsten?
Vereiste: De gedocumenteerde arbeidsuren, pauzes en rustdagen zijn in overeenstemming met de geldende wetgeving en/of collectieve onderhandelingsovereenkomsten. Indien dit niet strenger in de wetgeving is voorzien, duiden de documenten aan dat een reguliere werkweek niet meer dan 48 uur bedraagt. Tijdens het piekseizoen (oogst) bedragen de werkweken niet meer dan 60 uur. Tijdens het piekseizoen worden pauzes/rustdagen ook gewaarborgd.</t>
  </si>
  <si>
    <t>EP: Megfelelnek-e a munkaidő nyilvántartáson szereplő munkaórák és pihenőidők a jogi szabályozásnak és/vagy a kollektív megállapodásnak?
TK: A nyilvántartásban szereplő munkaórák, pihenőidők és pihenőnapok megfelelnek a jogi szabályozásnak és/vagy a kollektív megállapodásnak. Ha a jogszabályok szigorúbban nem rendelkeznek, akkor a feljegyzéseknek azt kell rögzíteniük, hogy a rendes, heti munkaórák száma nem haladja meg a 48 órát. Csúcsszezonban (betakarítási időszak) a heti munkaidő nem haladja meg a maximum 60 órát. A pihenőidők és pihenőnapok a szezon idején ugyanúgy betartásra kerülnek.</t>
  </si>
  <si>
    <t>Sono disponibili informazioni relative alla vigente normativa sul lavoro e/o agli accordi di contrattazione collettiva, in riferimento all’orario di lavoro e alle pause lavorative
(es. nelle Linee Guida Interpretative Nazionali GRASP).</t>
  </si>
  <si>
    <t>Er is toegang tot informatie over geldige arbeidsvoorschriften en/of collectieve onderhandelingsovereenkomsten met betrekking tot arbeidsuren en pauzes (bijv. in de landelijke interpretatierichtlijn voor GRASP).</t>
  </si>
  <si>
    <t xml:space="preserve">A munkaidőre és a szünetekre vonatkozó érvényes jogszabályokkal és/vagy kollektív megállapodással kapcsolatos információk elérhetők
(pl. a GRASP Nemzeti Alkalmazási Irányelvekben).
</t>
  </si>
  <si>
    <t>La documentazione dimostra che le ore di lavoro regolare e straordinario rispettano le leggi applicabili in materia e/o gli accordi di contrattazione collettiva.</t>
  </si>
  <si>
    <t>Uit de arbeidsuren inclusief overuren zoals die zijn opgenomen in de registraties blijkt dat wordt voldaan aan de wettelijke bepalingen en/of collectieve onderhandelingsovereenkomsten.</t>
  </si>
  <si>
    <t>A feljegyzésekben szereplő munkaórák a túlórákat is beleértve megfelelnek a törvényi előírásoknak és/vagy a kollektív szerződésnek.</t>
  </si>
  <si>
    <t>La documentazione dimostra che le pause lavorative e i giorni di riposo rispettano le leggi applicabili in materia e/o gli accordi di contrattazione collettiva.</t>
  </si>
  <si>
    <t>Uit de rustpauzes/-dagen zoals die zijn opgenomen in de registraties blijkt dat wordt voldaan aan de landelijke regelingen en/of onderhandelingsovereenkomsten.</t>
  </si>
  <si>
    <t>A feljegyzésekben szereplő pihenőidők/pihenőnapok megfelelnek a törvényi előírásoknak és/vagy a kollektív szerződésnek.</t>
  </si>
  <si>
    <t>Se non regolato in maniera più restrittiva dalla legge vigente, il lavoro regolare non supera le 48 ore settimanali. Durante i periodi di picco (es. raccolto), l’orario di lavoro settimanale non deve superare le 60 ore.</t>
  </si>
  <si>
    <t>Indien dit niet strenger in de toepasselijke wetgeving is voorzien, bedraagt een reguliere werkweek niet meer dan 48 uur. Tijdens het piekseizoen (oogst) bedragen de werkweken niet meer dan 60 uur.</t>
  </si>
  <si>
    <t>Amennyiben a hatályos rendelkezések nem szigorúbbak, a rendszeres heti munkaidő nem több 48 óránál. Csúcsszezonban (betakarítási időszak) a heti munkaidő nem lehet több 60 óránál.</t>
  </si>
  <si>
    <t>La documentazione dimostra che le pause lavorative e i giorni di riposo sono garantiti anche nei periodi di picco.</t>
  </si>
  <si>
    <t>Uit de registraties blijft dat pauzes/rustdagen ook tijdens het piekseizoen worden gewaarborgd.</t>
  </si>
  <si>
    <t>A feljegyzések mutatják, hogy a pihenőidők/pihenőnapok a csúcsszezonban is garantáltak.</t>
  </si>
  <si>
    <t>RACCOMANDAZIONI PER LE BUONE PRATICHE</t>
  </si>
  <si>
    <t>AANBEVELINGEN VOOR GOEDE PRAKTIJKEN</t>
  </si>
  <si>
    <t>A “JÓ GYAKORLAT” AJÁNLÁSAI</t>
  </si>
  <si>
    <t>BENEFICI SOCIALI SUPPLEMENTARI</t>
  </si>
  <si>
    <t>AANVULLENDE SOCIALE VOORDELEN</t>
  </si>
  <si>
    <t>EGYÉB SZOCIÁLIS JUTTATÁSOK</t>
  </si>
  <si>
    <t>Quali altre forme di benefici sociali può offrire l’azienda ai lavoratori, alle loro famiglie e/o alla comunità? 
Specificare (incentivi per una condotta buona e sicura, pagamento di bonus, sostegno per lo sviluppo professionale, benefici sociali, assistenza all’infanzia, miglioramento del contesto sociale, ecc.).</t>
  </si>
  <si>
    <t>Welke andere vormen van sociale voordelen biedt de werkgever aan zijn werknemers, hun gezinnen en/of de gemeenschap? 
Gelieve dit nader aan te duiden (stimulansen voor goede en veilige arbeidsprestaties, uitkering van bonussen, ondersteuning van beroepsontwikkeling, sociale voordelen, zorg voor kinderen, verbetering van de sociale omgeving etc.).</t>
  </si>
  <si>
    <t>SÌ</t>
  </si>
  <si>
    <t>IGEN</t>
  </si>
  <si>
    <t>Nee</t>
  </si>
  <si>
    <t>NEM</t>
  </si>
  <si>
    <t>Nvt</t>
  </si>
  <si>
    <t>Verplicht veld</t>
  </si>
  <si>
    <t>Kötelezően kitöltendő</t>
  </si>
  <si>
    <t>Pienamente conforme</t>
  </si>
  <si>
    <t>Volledige naleving</t>
  </si>
  <si>
    <t>Teljes mértékben megfelelt</t>
  </si>
  <si>
    <t>Miglioramenti necessari.</t>
  </si>
  <si>
    <t>Verbeteringen nodig</t>
  </si>
  <si>
    <t>Jobbítás szükséges</t>
  </si>
  <si>
    <t>Non conforme, ma provvedimenti in corso</t>
  </si>
  <si>
    <t>Hieraan wordt niet voldaan, maar er zijn bepaalde stappen ondernomen.</t>
  </si>
  <si>
    <t>Nem felelt meg, de néhány lépés bevezetésre került</t>
  </si>
  <si>
    <t>Non conforme</t>
  </si>
  <si>
    <t>Hieraan wordt niet voldaan</t>
  </si>
  <si>
    <t>Nem felelt meg</t>
  </si>
  <si>
    <t>Livello di conformità - punto di controllo</t>
  </si>
  <si>
    <t>Nalevingsniveau beheerspunt:</t>
  </si>
  <si>
    <t>Megfelelőségi szint ellenőrzési pont:</t>
  </si>
  <si>
    <t>Punti di controllo totale (basato sulla resultati degli sottopunti di controllo):</t>
  </si>
  <si>
    <t xml:space="preserve">Beheerspunt totaal (gebaseerd op het resultaat van elk sub-punt) </t>
  </si>
  <si>
    <t>Ellenőrzési pontok összesítése:</t>
  </si>
  <si>
    <t>Numero di punti di controllo "Non conforme" e "Non conforme, ma provvedimenti in corso" (questa deve essere zero per ottenere i due livelli piú alto.</t>
  </si>
  <si>
    <t>Ellenőrzési pontok száma "Nem felelt meg" ill. "Nem felelt meg, de néhány lépés bevezetésre került" értékeléssel (ennek nullának kell lennie a két legmagasabb megfelelőségi szint eléréséhez):</t>
  </si>
  <si>
    <t>Livello di conformità totale:</t>
  </si>
  <si>
    <t>Nalevingsniveau totaal:</t>
  </si>
  <si>
    <t>Megfelelőségi szint összesítve:</t>
  </si>
  <si>
    <t>GLOBALG.A.P. RISICO-INVENTARISATIE TEN AANZIEN VAN SOCIALE PRAKTIJKEN (GRASP)</t>
  </si>
  <si>
    <t>Checklist GRASP Versione 1.3 (per caricare nel Database GLOBALG.A.P.)</t>
  </si>
  <si>
    <t>GRASP-Checklist – Versie 1.3 (voor uploaden naar de database van GLOBALG.A.P.)</t>
  </si>
  <si>
    <t>GRASP ellenőrzőlista – verzió 1.3 (a GLOBALG.A.P. adatbázisba való feltöltéshez)</t>
  </si>
  <si>
    <t>Checklist - Produttore individuale (Opzione 1)</t>
  </si>
  <si>
    <t>Checklist Individuele Producent (Optie 1)</t>
  </si>
  <si>
    <t>Ellenőrzési lista egyéni termelőknek (1. opció)</t>
  </si>
  <si>
    <t>Valida dal: 1° luglio 2015</t>
  </si>
  <si>
    <t>Geldig vanaf: 1 juli 2015</t>
  </si>
  <si>
    <t>Érvényes: 2015. július 1-től</t>
  </si>
  <si>
    <t>Obbligatoria dal: 1° ottobre 2015</t>
  </si>
  <si>
    <t>Verplicht vanaf: 1 oktober 2015</t>
  </si>
  <si>
    <t>Kötelező: 2015. október 1-től</t>
  </si>
  <si>
    <t>Scelga la lingua:</t>
  </si>
  <si>
    <t>Kies uw taal:</t>
  </si>
  <si>
    <t>Válasszon nyelvet:</t>
  </si>
  <si>
    <t>COME USARE QUESTA CHECKLIST</t>
  </si>
  <si>
    <t>DEZE CHECKLIST GEBRUIKEN</t>
  </si>
  <si>
    <t>HOGYAN KELL HASZNÁLNI EZT AZ ELLENŐRZÉSI LISTÁT</t>
  </si>
  <si>
    <t>Questa checklist dovrà essere utilizzata dagli auditor che valuteranno l’applicazione del Modulo GRASP. GRASP è l’abbreviazione di GLOBALG.A.P. Risk Assessment on Social Practice (GLOBALG.A.P. Controllo dei Rischi nelle Pratiche Sociali). Dopo la valutazione, la checklist compilata dovrà essere inserita nel database GLOBALG.A.P. . Successivamente, i risultati della valutazione saranno visibili nel database GLOBALG.A.P. (prova di valutazione).</t>
  </si>
  <si>
    <t>Deze checklist is bestemd voor beoordelaars die de implementatie van de GRASP-module beoordelen. GRASP is de afkorting van GLOBALG.A.P. Risk Assessment on Social Practice: risico-inventarisatie ten aanzien van sociale praktijken. Na de beoordeling moet de ingevulde checklist worden geüpload naar de GLOBALG.A.P.-database. De resultaten van de beoordeling zijn vervolgens zichtbaar via de database van GLOBALG.A.P. (bewijs van beoordeling).</t>
  </si>
  <si>
    <t>REQUISITI PER I VALUTATORI GRASP</t>
  </si>
  <si>
    <t>VEREISTEN VOOR GRASP-Beoordelaars</t>
  </si>
  <si>
    <t>GRASP ÉRTÉKELŐKRE VONATKOZÓ KÖVETELMÉNYEK</t>
  </si>
  <si>
    <t>Possono condurre la valutazione GRASP gli auditor/ispettori autorizzati da GLOBALG.A.P. che hanno completato con successo la preparazione GRASP online e il test online e che vengono preparati dal formatore interno. Nei Paesi senza una Linea Guida Interpretativa Nazionale GRASP, l’auditor/l’ispettore che effettua la valutazione deve possedere qualifiche supplementari: almeno un Corso di formazione introduttivo e basilare per auditor SA8000 (5 giorni) o 5 audit sociali come minimo nel settore dell’agricoltura (Fair Trade (FLO), SA8000, BSCI Primary Production). Per maggiori dettagli, si rimanda alle Regole Generali GRASP.</t>
  </si>
  <si>
    <t>De GRASP-beoordeling kan worden uitgevoerd door auditoren met erkenning volgens GLOBALG.A.P. die met succes de online training en test voor GRASP hebben afgerond en die door de interne trainer getraind zijn. In landen zonder landelijke interpretatierichtlijn voor GRASP moet de auditor/inspecteur die de beoordeling uitvoert over aanvullende kwalificaties beschikken: ten minste SA8000 Introduction &amp; Basic Auditor Training Course (5-daags) of ten minste 5 sociale audits binnen de landbouw (Fair Trade (FLO), SA8000, BSCI Primary Production). Raadpleeg het Algemeen Reglement voor GRASP voor verdere details.</t>
  </si>
  <si>
    <t>REQUISITI PER I PRODUTTORI</t>
  </si>
  <si>
    <t>VEREISTEN VOOR PRODUCENTEN</t>
  </si>
  <si>
    <t>TERMELŐKRE VONATKOZÓ KÖVETELMÉNYEK</t>
  </si>
  <si>
    <t>Il GRASP è un modulo accessorio facoltativo che non costituisce parte della certificazione accreditata GLOBALG.A.P. Il Modulo GRASP è, tuttavia, complementare agli Standard IFA (e a tutti i sotto-ambiti) riguardanti le questioni relative alle buone pratiche sociali. Ciò significa che possono registrarsi per ricevere una valutazione GRASP solo i produttori e i gruppi di produttori che hanno ottenuto (o stanno per ottenere) la certificazione GLOBALG.A.P. o che hanno ottenuto la certificazione in base a uno schema di riferimento.</t>
  </si>
  <si>
    <t>GRASP is een vrijwillige aanvullende module die geen deel uitmaakt van de geaccrediteerde GLOBALG.A.P.-certificering, maar een logische aanvulling is op de GLOBALG.A.P.-standaarden voor IFA (alle subscopes) wat betreft het thema goede sociale praktijken. Daarom kunnen alleen producenten / producentengroepen die volgens GLOBALG.A.P. of een gebenchmarkt programma gecertificeerd zijn (of bezig zijn met certificering) zich aanmelden voor een GRASP-beoordeling.</t>
  </si>
  <si>
    <t>COME COMUNICARE LA VALUTAZIONE GRASP</t>
  </si>
  <si>
    <t>RAPPORTEREN OVER DE GRASP-BEOORDELING</t>
  </si>
  <si>
    <t>A GRASP – ÉRTÉKELÉS JELENTÉSÉNEK ELKÉSZÍTÉSE</t>
  </si>
  <si>
    <t>La conformità ai punti di controllo è volontaria e ininfluente ai fini della certificazione GLOBALG.A.P. Tuttavia, qualora il produttore decidesse di sottoporsi alla valutazione GRASP, ogni checklist compilata deve essere obbligatoriamente inserita nel database GLOBALG.A.P. Al termine della valutazione, la checklist GRASP compilata dovrà essere sottoscritta sia dal produttore che dal valutatore. Successivamente, i risultati della valutazione saranno visibili nel database GLOBALG.A.P. (prova di valutazione). 
Per il caricamento della checklist, aggiungere solo informazioni senza menzionare nomi, cognomi o altri dati personali che identificano chiaramente una persona. È possibile invece utilizzare le iniziali/altre abbreviazioni, la posizione del lavoratore o codici/numeri interni assegnati dal produttore/dall’azienda.</t>
  </si>
  <si>
    <t>Het voldoen aan de beheerspunten is vrijwillig en is niet van invloed op de GLOBALG.A.P.-certificering. Als een producent echter besluit de beoordeling uit te voeren, dient hij de ingevulde checklist(s) verplicht naar de database van GLOBALG.A.P. te uploaden. Na de beoordeling moeten de producent en de beoordelaar de ingevulde GRASP-checklist ondertekenen. De resultaten van de beoordeling zijn vervolgens zichtbaar via de database van GLOBALG.A.P. (bewijs van beoordeling).
Voeg voor het uploaden van de checklist alleen informatie toe zonder een voor- of achternaam of andere persoonsinformatie te noemen waardoor een betrokkene duidelijk geïdentificeerd wordt. In plaats daarvan kunt u de initialen/andere afkortingen, de functie van de werknemer of door de producent of het bedrijf toegewezen interne codes/nummers gebruiken.</t>
  </si>
  <si>
    <t>A GRASP – ÉRTÉKELÉS JELENTÉSÉNEK ELKÉSZÍTÉSE
Az ellenőrzési pontok teljesítése szabadon választott és nincs hatása a GLOBALG.A.P. tanúsításra. Ha a termelő az értékelés mellett dönt, akkor a kitöltött ellenőrzési lista feltöltése a GLOBALG.A.P. adatbázisba kötelező. Az értékelés után a termelő és az értékelő is alá kell írja a kitöltött ellenőrzési listát. Az értékelés eredményei a GLOBALG.A.P. adatbázisban láthatóak (értékelés igazolása).
Az ellenőrzőlista feltöltésekor az információkat úgy adja meg, hogy abban ne szerepeljenek nevek, vezetéknevek vagy egyéb személyes adatok, amelyek alapján személyek egyértelműen beazonosíthatók. Használjon inkább kezdőbetűket/egyéb rövidítéseket, beosztásokat vagy olyan belső kódokat/számokat, amelyeket a termelő /vállalat is használ.</t>
  </si>
  <si>
    <t>LINEE GUIDA INTERPRETATIVE NAZIONALI</t>
  </si>
  <si>
    <t>LANDELIJKE INTERPRETATIERICHTLIJNEN</t>
  </si>
  <si>
    <t>NEMZETI ALKALMAZÁSI IRÁNYELVEK</t>
  </si>
  <si>
    <t>I requisiti legali relativi ai punti di controllo (come il minimo salariale, l’età lavorativa, l’orario di lavoro, ecc.) variano da Paese a Paese. Laddove sia più restrittiva, la legislazione locale si sostituisce al GRASP. Qualora la legislazione locale sia, invece, meno restrittiva (nonché assente), è necessario osservare i criteri di conformità forniti dal GRASP. Le Linee Guida Interpretative Nazionali (disponibili sul sito web di GLOBALG.A.P.) rendono i requisiti chiari sia ai produttori che ai valutatori. Qualora i produttori fossero interessati a una valutazione GRASP e non fossero disponibili Linee Guida Interpretative per il rispettivo Paese, si prega di contattare il segretariato GLOBALG.A.P. per seguire la procedura specifica di richiesta.</t>
  </si>
  <si>
    <t>De wettelijke vereisten ten aanzien van de beheerspunten verschillen van land tot land (bijv. minimumloon, minimumleeftijd voor tewerkstelling, arbeidsuren etc.). Indien de desbetreffende wettelijke eisen strenger zijn dan die van GRASP, dan gelden de wettelijke voorschriften. Indien er geen wetgeving is (of als de wetgeving minder streng is), dan voorziet GRASP in de minimale eisen waaraan voldaan moet worden. Landelijke interpretatierichtlijnen (te vinden op de website van GLOBALG.A.P.) maken de vereisten transparant voor producenten en beoordelaars. Indien producenten geïnteresseerd zijn in een GRASP-beoordeling en er nog geen interpretatierichtlijn voor het land in kwestie voorhanden is, neem dan contact op met het GLOBALG.A.P.- secretariaat voor de te volgen aanvraagprocedure.</t>
  </si>
  <si>
    <t>A törvény követelményei ellenőrzési pontonként, országonként változnak (pl. a minimálbér, legális munkaképesség kora, munkaórák száma stb.). A jogszabályi követelmények felülírják a GRASP-ot, ha a vonatkozó jogszabályi előírás szigorúbb. Amennyiben nincs vonatkozó törvény (vagy a törvény nem eléggé szigorú), a GRASP állítja fel a minimum teljesítési kritériumot. A Nemzeti Alkalmazási Irányelvek (elérhető a GLOBALG.A.P. weboldalán) egyértelműen megfogalmazzák a követelményeket a termelőkés az értékelők számára is. Ha a termelők érdeklődnek a GRASP értékelés iránt és nem áll rendelkezésre Nemzeti Alkalmazási Irányelv, vegye fel a kapcsolatot a GLOBALG.A.P. titkársággal az erre a célra készült kérvény benyújtásához.</t>
  </si>
  <si>
    <t>COME COMPILARE LA CHECKLIST GRASP</t>
  </si>
  <si>
    <t>DE GRASP-CHECKLIST INVULLEN</t>
  </si>
  <si>
    <t>HOGYAN KELL KITÖLTENI A GRASP ELLENŐRZÉSI LISTÁT</t>
  </si>
  <si>
    <t>I punti di controllo GRASP sono formulati in maniera complessa e riguardano spesso più di un aspetto. Per far sì che i requisiti siano chiaramente comprensibili, la checklist dovrà essere utilizzata per valutare ogni punto di controllo. Nella checklist, ogni punto di controllo costituisce la base per diverse domande che definiscono chiaramente le misure da adottare al fine di soddisfare i Punti di Controllo e i Criteri di Conformità e per indirizzare il valutatore. Grazie alle risposte potrà essere attribuito un punteggio a ogni Punto di Controllo e ai Criteri di Conformità e la scala di punteggio utilizzata consentirà di stabilire se il produttore è conforme o meno.</t>
  </si>
  <si>
    <t>De GRASP-beheerspunten zijn complex geformuleerd en zijn vaak van toepassing op meer dan één aspect. Om de vereisten duidelijk begrijpelijk te maken, moet deze checklist worden gebruikt om elk beheerspunt te beoordelen. Elk beheerspunt vormt de basis voor een aantal vragen in de checklist die duidelijk de te volgen stappen aangeven voor het voldoen aan de Beheerspunten en Vereisten en die als richtsnoer voor de beoordelaar dienen. Aan de hand van de antwoorden kan voor alle Beheerspunten en Vereisten een score volgens een schaal worden aangegeven om te bepalen of de producent al dan niet voldoet.</t>
  </si>
  <si>
    <t>A GRASP ellenőrzési pontok komplex módon kerültek megfogalmazásra, gyakran több mint egy szempontot tartalmaznak. Ez az Ellenőrzési Lista használatos ahhoz, hogy a követelmények egyértelműek és érthetően legyenek, és hogy minden ellenőrzési pont értékelhető legyen. Az egyes ellenőrzési pontokhoz számos kérdés kapcsolódik az ellenőrzési listában, amelyek egyértelműen megmutatják, hogy milyen lépéseket kell megtenni az Ellenőrzési pontok és Teljesítési Kritériumoknak való megfeleléshez, illetve irányt mutatnak az értékelőnek. A válaszok alapján minden egyes Ellenőrzési pontot és Teljesítési Kritériumot pontozni kell, amely alapján meghatározható, hogy a termelő megfelel-e a követelményeknek vagy sem.</t>
  </si>
  <si>
    <t>Per i produttori dell’Opzione 1 e per i membri del gruppo di produttori valutati esternamente: Nell’ultima colonna, il valutatore è tenuto a indicare la conformità per ogni sottopunto (Sì/No/Non applicabile). Il risultato finale di ciascun punto di controllo viene automaticamente calcolato come percentuale della conformità per domanda della checklist. La conformità va espressa in forma aggregata nello spazio riassuntivo del punto di controllo.</t>
  </si>
  <si>
    <t>Voor producenten volgens optie 1 en voor de extern beoordeelde leden van een producentengroep: In de laatste kolom dient de beoordelaar aangeven of wordt voldaan aan elk sub-punt (Ja / Nee / Niet van toepassing).</t>
  </si>
  <si>
    <t>Az 1. opcióban szereplő termelőknek és külsőleg értékelt csoporttagoknak: Az utolsó oszlopban,az értékelő minden egyes al-pont esetében megjelöli a megfelelőséget (Igen / Nem / Nem alkalmazható).</t>
  </si>
  <si>
    <t>Per l’Opzione 2 il valutatore deve:</t>
  </si>
  <si>
    <t>Voor Optie 2 moet de beoordelaar:</t>
  </si>
  <si>
    <t>A 2. opció esetében az értékelőnek a következőket kell végrehajtania:</t>
  </si>
  <si>
    <t>Condurre una valutazione approfondita di tutti i membri del gruppo di produttori (il valutatore può utilizzare la checklist per i singoli produttori).</t>
  </si>
  <si>
    <t>1.  een beoordeling uitvoeren op basis van de vierkantswortel van alle leden van de producentengroep (de beoordelaar kan de checklist voor individuele producenten gebruiken).</t>
  </si>
  <si>
    <t>1.  Értékelés a termelői csoport tagjainak négyzetgyökénél (az értékelő használhatja az egyedi termelőkre vonatkozó ellenőrzési listát).</t>
  </si>
  <si>
    <t>Caricare i risultati esterni riassunti nella Checklist GRASP per l’Opzione 2.</t>
  </si>
  <si>
    <t>2.  de externe resultaten die zijn samengevat in de checklist voor GRASP Optie 2 uploaden.</t>
  </si>
  <si>
    <t>2.  A GRASP 2. opció ellenőrzési listában összegzett külső eredmények feltöltése.</t>
  </si>
  <si>
    <t>Per tutti i punti di controllo è necessario fornire prove e osservazioni ed elencare le azioni correttive.</t>
  </si>
  <si>
    <t>Voor alle beheerspunten moet er bewijsmateriaal &amp; opmerkingen worden verstrekt en herstelmaatregelen moeten worden vermeld.</t>
  </si>
  <si>
    <t>Az egyes ellenőrzési pontokhoz kapcsolódó bizonyítékokat és megjegyzéseket, illetve a javító intézkedéseket fel kell sorolni.</t>
  </si>
  <si>
    <t>La valutazione “Non applicabile” dovrà essere fornita solo in casi eccezionali e  spiegata sempre nel campo delle osservazioni.</t>
  </si>
  <si>
    <t>De beoordeling 'Niet van toepassing' mag alleen in uitzonderingsgevallen worden toegekend en hierover moet altijd een uitleg in het veld Opmerkingen worden opgenomen.</t>
  </si>
  <si>
    <t>A "Nem alkalmazható" értékelést csak kivételes esetben szabad alkalmazni, illetve a megjegyzés mezőben minden esetben magyarázatot kell adni.</t>
  </si>
  <si>
    <t>RIASSUNTO DELLE TECNICHE DI VALUTAZIONE</t>
  </si>
  <si>
    <t>BEOORDELINGSTECHNIEKEN: SAMENVATTING</t>
  </si>
  <si>
    <t>ÉRTÉKELÉS MÓDSZERE: ÖSSZEFOGLALÓ</t>
  </si>
  <si>
    <t>Per la valutazione di questioni sociali, è necessario che il valutatore usi una particolare sensibilità. Per valutare, dunque, l’applicazione del Modulo GRASP, prendi in considerazione i seguenti punti:</t>
  </si>
  <si>
    <t>Om sociale thema's te kunnen beoordelen dient de beoordelaar over de juiste mate van invoelingsvermogen te beschikken. Houd rekening met de volgende punten bij het beoordelen van de GRASP-module:</t>
  </si>
  <si>
    <t>•  Preparati bene per la valutazione GRASP. Devi possedere informazioni aggiornate sulle normative in vigore, sui contratti collettivi, ecc. Le Linee Guida Interpretative Nazionali ti saranno di aiuto per la preparazione. Assicurati che il responsabile dell’implementazione del modulo GRASP e il/i rappresentante/i dei lavoratori abbiano ricevuto e letto le Linee Guida Interpretative Nazionali.
Leggi le FAQ/Linee Guida per l’Implementazione del Modulo GRASP e consegnale al responsabile dell’implementazione e al/ai rappresentante/i dei lavoratori.</t>
  </si>
  <si>
    <t>•  Bereid u goed voor op de GRASP-beoordeling. U moet bekend zijn met de actuele informatie over wet- en regelgeving, collectieve onderhandelingsovereenkomsten (CAO's) etc. Gebruik de landelijke interpretatierichtlijn ter ondersteuning tijdens het voorbereiden. Verzeker u ervan dat de persoon die verantwoordelijk is voor de implementatie van GRASP en de werknemersvertegenwoordiger(s) de Landelijke interpretatierichtlijn hebben ontvangen en gelezen.
Lees ook de Implementatierichtlijn/Veelgestelde vragen en geef ze aan de persoon die verantwoordelijk is voor het implementeren van GRASP en de werknemersvertegenwoordiger(s).</t>
  </si>
  <si>
    <t>•  Kérjük, megfelelően készüljön fel a GRASP értékelésre. Naprakész információkkal kell rendelkezzen a hatályos jogszabályokról, kollektív szerződésekről stb. A Nemzeti Alkalmazási Irányelv segíti az előkészületeket. Győződjön meg róla, hogy a GRASP alkalmazásáért felelős személy, illetve a munkavállalók képviselője is megkapta és elolvasta a Nemzeti Alkalmazási Irányelveket.
Kérjük, olvassa el a Nemzeti Alkalmazási Irányelvek/GYIK részét és adjon át egy példányt a megvalósításért felelős személynek, illetve a munkavállalók képviselőjének.</t>
  </si>
  <si>
    <t>•  Non devi necessariamente ripetere per forza l’ordine proposto nella checklist, ma procedi in base alla situazione. Potrebbe essere più semplice iniziare con le questioni meno problematiche e con il controllo dei documenti e passare successivamente agli argomenti più delicati.</t>
  </si>
  <si>
    <t>•  U hoeft u niet altijd aan de volgorde volgens de checklist te houden; u mag afhankelijk van de situatie in kwestie te werk gaan. Het kan gemakkelijker zijn met de “minder kritische” thema's en documentcontroles te beginnen en daarna over te gaan naar de meer gevoelige onderwerpen.</t>
  </si>
  <si>
    <t>•  Nem feltétlenül kell ragaszkodni az ellenőrzési listában található sorrendhez, haladjon az adott szituációnak megfelelően. Könnyebb lehet a “kevésbé kritikus” kérdésekkel kezdeni és dokumentumokat ellenőrizni és azután az érzékenyebb témákkal dolgozni.</t>
  </si>
  <si>
    <t>•  Durante l’intervista al rappresentante dei lavoratori, assicurati che questi si trovi nella condizione di poter parlare apertamente (ovvero in assenza della direzione aziendale).</t>
  </si>
  <si>
    <t>•  Zorg er met name tijdens het gesprek met de werknemersvertegenwoordiger(s) voor dat hij/zij zich in een omgeving bevindt waarin hij/zij openlijk kan praten, zonder dat er bedrijfsleiding aanwezig is.</t>
  </si>
  <si>
    <t>•  Különösen a munkavállalók képviselőinek megkérdezése esetén bizonyosodjon meg, hogy olyan környezetben legyenek, ahol nyíltan beszélhetnek – úgy hogy a vezetés nincs jelen.</t>
  </si>
  <si>
    <t>•  Cerca di creare una buona atmosfera tra te e i tuoi interlocutori.</t>
  </si>
  <si>
    <t>•  Streef naar een goede sfeer tussen u en de personen waarmee u praat.</t>
  </si>
  <si>
    <t>•  Figyeljen feltétlen a jó légkörre azzal akivel beszél.</t>
  </si>
  <si>
    <t>•  Controlla la tua comunicazione non verbale (espressioni del viso, gesti, ecc.). Non ispezionare l’azienda agricola senza mai alzare gli occhi dalla checklist. Per la valutazione, è fondamentale che tu conosca i punti di controllo a memoria.</t>
  </si>
  <si>
    <t>•  Let op uw non-verbale communicatie (gelaatsuitdrukking, gebaren etc.). Inspecteer het bedrijf niet met een checklist voor uw gezicht. Om de beheerspunten te beoordelen, is het essentieel dat u ze uit uw hoofd kent.</t>
  </si>
  <si>
    <t>•  Figyeljen a saját nem-verbális kommunikációjára (mimika, gesztikuláció stb.). Ne vizsgálja a gazdaságot az ellenőrzési listával a kezében. Az ellenőrzési pontok értékelése szempontjából alapvető fontosságú, hogy tudja őket fejből.</t>
  </si>
  <si>
    <t>•  Se hai l’impressione che non ti sia stata raccontata la verità, non insistere. Prova diversamente a fare luce sulla questione, controllando altri documenti, parlando con un’altra persona o semplicemente riformulando la tua domanda in una fase successiva.</t>
  </si>
  <si>
    <t>•  Dring niet aan als u het gevoel hebt dat men u wellicht niet de waarheid vertelt. Zoek naar andere manieren om opheldering te krijgen, door meer documenten te controleren, met iemand anders te praten of gewoonweg door uw vraag op een later moment in andere bewoordingen opnieuw te stellen.</t>
  </si>
  <si>
    <t>•  Amennyiben az az érzése, hogy nem mondják el a teljes igazat, ne ragaszkodjon hozzá. Tisztázza a kérdéseket további dokumentumok ellenőrzésével, más személyekkel való beszélgetéssel vagy egyszerűen csak a kérdés későbbi átfogalmazásával.</t>
  </si>
  <si>
    <t>Per aiuto o commenti al questo modello, per favore contatta il servizio clienti:                                          
Tel. +49 (0) 221 57993 83
Fax. +49 (0) 221 57993 89
customer_support@globalgap.org</t>
  </si>
  <si>
    <t>For help or feedback on this template, please, contact the Customer Support Team:
Tel. +49 (0) 221 57993 83
Fax. +49 (0) 221 57993 89
customer_support@globalgap.org</t>
  </si>
  <si>
    <t>Segítségért ill. Visszajelzésért kérjük forduljon ügyfélszolgalatunkhoz:
Tel. +49 (0) 221 57993 83
Fax. +49 (0) 221 57993 89
customer_support@globalgap.org</t>
  </si>
  <si>
    <t>LEGENDA DELLE ICONE</t>
  </si>
  <si>
    <t>ONDERSTEUNENDE PICTOGRAMMEN</t>
  </si>
  <si>
    <t>IKONOK, AMELYEK SEGÍTHETNEK</t>
  </si>
  <si>
    <t>Ispezione del Sito</t>
  </si>
  <si>
    <t>Inspectie op het bedrijf</t>
  </si>
  <si>
    <t>Helyszíni ellenőrzés</t>
  </si>
  <si>
    <t>Intervista al Rappresentante dei Lavoratori</t>
  </si>
  <si>
    <t>Vraag aan de werknemersvertegenwoordiger</t>
  </si>
  <si>
    <t>Kérdés a munkavállalók képviselőjéhez</t>
  </si>
  <si>
    <t>Intervista alla Direzione</t>
  </si>
  <si>
    <t>Vraag aan de bedrijfsleider</t>
  </si>
  <si>
    <t>Kérdés az üzemvezetőhöz</t>
  </si>
  <si>
    <t>Controllo della Documentazione</t>
  </si>
  <si>
    <t>Verificatie van registraties</t>
  </si>
  <si>
    <t>Feljegyzések vizsgálata</t>
  </si>
  <si>
    <t>Intervista al Responsabile dell’implementazione del modulo GRASP - RGSP (ex Responsabile della Salute, della Sicurezza e del Benessere dei Lavoratori)</t>
  </si>
  <si>
    <t>Vraag aan de persoon die verantwoordelijk is voor de implementatie van GRASP - RGSP (voorheen de persoon die verantwoordelijk was voor de gezondheid en veiligheid en het welzijn van de werknemers)</t>
  </si>
  <si>
    <t>Kérdés a GRASP - RGSP alkalmazásáért felelős személyhez (korábban a munkaegészségért és biztonságért felelős személy)</t>
  </si>
  <si>
    <t>Come usare questo modello (solo per sua informazione)</t>
  </si>
  <si>
    <t>DEZE CALCULATIE GEBRUIKEN</t>
  </si>
  <si>
    <r>
      <t>HOGYAN KELL ALKALMAZNI A KALKUL</t>
    </r>
    <r>
      <rPr>
        <sz val="12"/>
        <color theme="1"/>
        <rFont val="Calibri"/>
        <family val="2"/>
      </rPr>
      <t>Á</t>
    </r>
    <r>
      <rPr>
        <sz val="12"/>
        <color theme="1"/>
        <rFont val="Calibri"/>
        <family val="2"/>
        <scheme val="minor"/>
      </rPr>
      <t>CI</t>
    </r>
    <r>
      <rPr>
        <sz val="12"/>
        <color theme="1"/>
        <rFont val="Calibri"/>
        <family val="2"/>
      </rPr>
      <t>Ó</t>
    </r>
    <r>
      <rPr>
        <sz val="12"/>
        <color theme="1"/>
        <rFont val="Calibri"/>
        <family val="2"/>
        <scheme val="minor"/>
      </rPr>
      <t>T</t>
    </r>
  </si>
  <si>
    <t>Per favore no modifica i calcoli e i valori, perché Il risultato finale viene automaticamente calcolato. Questa calcolazione é fatto come una presentatione per i valutatori, il calcolo finale é fatto via il Database GLOBALG.A.P. ). Per calcolo dei livelli di conformitá, si rimanda alle Regole Generali GRASP.</t>
  </si>
  <si>
    <t>Kérjük, hogy ne változtassa meg a kalkulációkat, értékeket a cellákban, mivel azokat ez a lista automatikusan számítja ki az "Ellenőrző listá"-ban. Ez az itt látható eredmény csupán egy bemutató a tanusító számára. A végleges eredmény a GLOBALG.A.P. adatbázison keresztül kerül kiszámításra a beadott eredmények alapján. Kérjük további részletekért (pl. hogyan kerül az kiszámolásra) olvassa el a GRASP Általános előírásokat.</t>
  </si>
  <si>
    <t>Questa checklist dovrà essere utilizzata per la valutazione del GRASP dell’Opzione 1. Per favore scelga la sua lingua nel meu del foglio "Introduzione". Per favore metta i resulati di valutazione nella colonna "H". Tutti altri dati saranno aiutarLa a compilare il checklist. Si puó usare questo checklist volontariamente: Se Lei giá impiega una interfaccia o altre soluzione informatico, si puó utilizzare il proprio modello, quelo deve contenere le colonne "A" e "B". La ultima versione del modello é sempre disponibile al sito internet di GLOBALG.A.P.</t>
  </si>
  <si>
    <t>Ezt az ellenőrző listát az egyéni termelőknél (1. opció) kell alkalmazni a GRASP értékelése során. A nyelv beállításához kérjük válasszon menüből a bevezető lapon. Az értékelés eredményét a "H" oszlopba írja. Minden más itt található információ az Ön segítségét szolgálja az ív kitöltéséhez. Nem kötelező ezt az ívet használni: Ha más IT megoldást használ vagy/ill. interfésszel rendelkezik, használhatja a saját ellenőrzési ívét is. Ennek ilyen esetben tartalmaznia kell az "A" és "B" oszlopokat (amelyek itt rejtettek). Az aktuális ellenőrző lista a GLOBALG.A.P. weboldalán letölthető.</t>
  </si>
  <si>
    <t>A5</t>
  </si>
  <si>
    <t>Nom d'utilisateur unique (de la base de donées de GLOBALG.A.P.)</t>
  </si>
  <si>
    <t>Evaluation des Risques en matière de Pratiques Sociales</t>
  </si>
  <si>
    <t>DONNÉES DE BASE GRASP</t>
  </si>
  <si>
    <t>1. DONNÉES D’INSCRIPTION DU DÉTENTEUR DU CERTIFICAT</t>
  </si>
  <si>
    <t>GGN/GLN du producteur:*</t>
  </si>
  <si>
    <t>N° d’inscription:</t>
  </si>
  <si>
    <t>Nom de l’entreprise:*</t>
  </si>
  <si>
    <t>Téléphone:*</t>
  </si>
  <si>
    <t>Date d’évaluation:*</t>
  </si>
  <si>
    <t>Personne à contacter:*</t>
  </si>
  <si>
    <t>Date(s) de la (des) dernière(s) évaluation(s) 1:</t>
  </si>
  <si>
    <t>Date(s) de la (des) dernière(s) évaluation(s) 2:</t>
  </si>
  <si>
    <t>Date(s) de la (des) dernière(s) évaluation(s) 3:</t>
  </si>
  <si>
    <t>Date(s) de la (des) dernière(s) évaluation(s) 4:</t>
  </si>
  <si>
    <t>Date(s) de la (des) dernière(s) évaluation(s) 5:</t>
  </si>
  <si>
    <t>Date(s) de la (des) dernière(s) évaluation(s) 6:</t>
  </si>
  <si>
    <t>Date(s) de la (des) dernière(s) évaluation(s) 7:</t>
  </si>
  <si>
    <t>Date(s) de la (des) dernière(s) évaluation(s) 8:</t>
  </si>
  <si>
    <t>Date(s) de la (des) dernière(s) évaluation(s) 9:</t>
  </si>
  <si>
    <t>Le producteur possède-t-il d’autres audits externes ou une autre certification dans le domaine des pratiques sociales ? Si oui, lesquels?</t>
  </si>
  <si>
    <t>Référentiel 1:</t>
  </si>
  <si>
    <t>Valable jusqu’au:</t>
  </si>
  <si>
    <t>Référentiel 2:</t>
  </si>
  <si>
    <t>Référentiel 3:</t>
  </si>
  <si>
    <t>Référentiel 4:</t>
  </si>
  <si>
    <t>L’Organisme de Certification a-t-il détecté une violation significative des exigences légales relatives aux conditions de travail?</t>
  </si>
  <si>
    <t>L’Organisme de Certification a-t-il rapporté ce constat à l’autorité responsable et compétente sur le plan local ou national?</t>
  </si>
  <si>
    <t>Commentaires:</t>
  </si>
  <si>
    <t>Applicable uniquement si le producteur n’emploie de personnel à aucun moment de l’année. Dans ce cas, ne pas compléter la suite de la liste d’évaluation:</t>
  </si>
  <si>
    <t>La direction a-t-elle signé une auto-déclaration selon laquelle GRASP serait mis en œuvre en cas d’emploi de personnel?</t>
  </si>
  <si>
    <t>L’évaluation GRASP inclut-elle des installations de manutention des produits (UMP)?</t>
  </si>
  <si>
    <t>La manutention des produits est-elle sous-traitée?</t>
  </si>
  <si>
    <t>La ou les installation(s) de manutention des produits a (ont)-t-elle(s) mis en œuvre des référentiels sociaux?</t>
  </si>
  <si>
    <t>Si oui, lesquels?</t>
  </si>
  <si>
    <t>Si oui:</t>
  </si>
  <si>
    <t>Nom de l’entreprise de MP:</t>
  </si>
  <si>
    <t>GGN/GLN de l’entreprise de MP (le cas échéant):</t>
  </si>
  <si>
    <t>Nom et emplacement des Unités de Manutention des Produits:</t>
  </si>
  <si>
    <t>UMP 1</t>
  </si>
  <si>
    <t>UMP 2</t>
  </si>
  <si>
    <t>UMP 3</t>
  </si>
  <si>
    <t>UMP 4</t>
  </si>
  <si>
    <t>UMP 5</t>
  </si>
  <si>
    <t>UMP 6</t>
  </si>
  <si>
    <t>L’entreprise sous-traite-t-elle d’autres activités?</t>
  </si>
  <si>
    <t>Si oui, laquelle?</t>
  </si>
  <si>
    <t>Désinsectisation et dératisation</t>
  </si>
  <si>
    <t>Protection des cultures</t>
  </si>
  <si>
    <t>Récolte</t>
  </si>
  <si>
    <t>Autres</t>
  </si>
  <si>
    <t>Autres (veuillez préciser):</t>
  </si>
  <si>
    <t>Les activités sous-traitées sont-elles incluses dans l’évaluation GRASP?</t>
  </si>
  <si>
    <t>2. STRUCTURE DE L’EMPLOI</t>
  </si>
  <si>
    <t>Mois de haute saison (le cas échéant):</t>
  </si>
  <si>
    <t>% de salariés vivant dans un logement fourni par l’entreprise (le cas échéant):</t>
  </si>
  <si>
    <t>Nationalités des salariés</t>
  </si>
  <si>
    <t>Nombre total de salariés</t>
  </si>
  <si>
    <t>Locaux - dans la production agricole - Permanents</t>
  </si>
  <si>
    <t>Locaux - dans la production agricole - Saisonniers</t>
  </si>
  <si>
    <t>Locaux - dans la production agricole - Agence</t>
  </si>
  <si>
    <t>Locaux - dans la ou les installation(s) de manutention des produits - Permanents</t>
  </si>
  <si>
    <t>Locaux - dans la ou les installation(s) de manutention des produits - Saisonniers</t>
  </si>
  <si>
    <t>Locaux - dans la ou les installation(s) de manutention des produits - Agence</t>
  </si>
  <si>
    <t>Locaux - Total - Permanents</t>
  </si>
  <si>
    <t>Locaux - Total - Saisonniers</t>
  </si>
  <si>
    <t>Locaux - Total - Agence</t>
  </si>
  <si>
    <t>Migrants transfrontières - dans la production agricole - Permanents</t>
  </si>
  <si>
    <t>Migrants transfrontières - dans la production agricole - Saisonniers</t>
  </si>
  <si>
    <t>Migrants transfrontières - dans la production agricole - Agence</t>
  </si>
  <si>
    <t>Migrants transfrontières - dans la ou les installation(s) de manutention des produits - Permanents</t>
  </si>
  <si>
    <t>Migrants transfrontières - dans la ou les installation(s) de manutention des produits - Saisonniers</t>
  </si>
  <si>
    <t>Migrants transfrontières - dans la ou les installation(s) de manutention des produits - Agence</t>
  </si>
  <si>
    <t>Migrants transfrontières - Total - Permanents</t>
  </si>
  <si>
    <t>Migrants transfrontières - Total - Saisonniers</t>
  </si>
  <si>
    <t>Migrants transfrontières - Total - Agence</t>
  </si>
  <si>
    <t>Migrants nationaux - dans la production agricole - Permanents</t>
  </si>
  <si>
    <t>Migrants nationaux - dans la production agricole - Saisonniers</t>
  </si>
  <si>
    <t>Migrants nationaux - dans la production agricole - Agence</t>
  </si>
  <si>
    <t>Migrants nationaux - dans la ou les installation(s) de manutention des produits - Permanents</t>
  </si>
  <si>
    <t>Migrants nationaux - dans la ou les installation(s) de manutention des produits - Saisonniers</t>
  </si>
  <si>
    <t>Migrants nationaux - dans la ou les installation(s) de manutention des produits - Agence</t>
  </si>
  <si>
    <t>Migrants nationaux - Total - Permanents</t>
  </si>
  <si>
    <t>Migrants nationaux - Total - Saisonniers</t>
  </si>
  <si>
    <t>Migrants nationaux - Total - Agence</t>
  </si>
  <si>
    <t>Total - dans la production agricole</t>
  </si>
  <si>
    <t>Total - dans la ou les installation(s) de manutention des produits</t>
  </si>
  <si>
    <t>Salariés Total</t>
  </si>
  <si>
    <t>3. PRÉSENCE LORS DE L’ÉVALUATION</t>
  </si>
  <si>
    <t>GESTION DU SITE</t>
  </si>
  <si>
    <t>Présent lors de la réunion d’ouverture?</t>
  </si>
  <si>
    <t>Présent lors de l’évaluation?</t>
  </si>
  <si>
    <t>Présent lors de la réunion de clôture?</t>
  </si>
  <si>
    <t>PERSONNE RESPONSABLE DE LA MISE EN OEUVRE DE GRASP</t>
  </si>
  <si>
    <t>REPRÉSENTANT DES SALARIÉS</t>
  </si>
  <si>
    <t>Résultats de l’évaluation revus avec la direction de l’entreprise?</t>
  </si>
  <si>
    <t>Nom de l’organisme de certification:</t>
  </si>
  <si>
    <t>Durée de l’évaluation:</t>
  </si>
  <si>
    <t>Nom de l’auditeur:</t>
  </si>
  <si>
    <t>Nom du chef d’entreprise:</t>
  </si>
  <si>
    <t>LISTE D’ÉVALUATION GRASP</t>
  </si>
  <si>
    <t>REPRÉSENTANT(S) DES SALARIÉS</t>
  </si>
  <si>
    <t>PC: Y a-t-il au moins un salarié, ou une commission du personnel, pour représenter les intérêts du personnel auprès de la direction par des réunions régulières portant sur des thèmes liés au travail ? 
CC: La documentation disponible montre qu'un ou plusieurs représentant(s) des salariés ou une commission du personnel représentant les intérêts des salariés auprès de la direction a (ont) été élu(s) ou, dans des cas exceptionnels, nommé(s) par tous les salariés et est (sont) reconnu(s) par la direction. L’élection ou la nomination se déroule dans l’année ou pendant la période de production en cours et est communiquée à tous les salariés. Le(s) représentant(s) des salariés doit (doivent) être au fait de son (leur) rôle et de ses (leurs) droits et pouvoir remonter les réclamations et suggestions à la direction. Des réunions fréquentes sont organisées entre le(s) représentant(s) des salariés et la direction. Le dialogue qui a lieu lors de ces réunions est dûment documenté. 
N/A si l’entreprise emploie moins de 5 salariés.</t>
  </si>
  <si>
    <t>La procédure d’élection ou de nomination a été définie et communiquée à tous les salariés.</t>
  </si>
  <si>
    <t>La documentation montre que l’élection et le décompte des voix ont été réalisés de manière juste et transparente. Dans le cas où le(s) représentant(s) n’est (ne sont) pas élu(s) mais nommé(s), un document doit justifier le fait que des élections n’aient pas pu avoir lieu.</t>
  </si>
  <si>
    <t>Les résultats de l’élection (nom du (des) représentant(s) des salariés ou, dans le cas d’une commission, composition de la commission) ont été communiqués à tous les salariés.</t>
  </si>
  <si>
    <t>L’élection ou la nomination a eu lieu dans l’année ou pendant la période de production en cours. La représentation est actuelle (toutes les personnes élues ou nommées figurant sur la liste travaillent encore pour l’entreprise).</t>
  </si>
  <si>
    <t>Le(s) représentant(s) des salariés est (sont) reconnu(s) par la direction et une description du poste définit clairement son (leur) rôle et ses (leurs) droits. Le(s) représentant(s) des salariés est (sont) au fait de son (leur) rôle et de ses (leurs) droits (dans le cas d’une commission du personnel, tous les membres sont interrogés).</t>
  </si>
  <si>
    <t>Des documents attestent que des réunions régulières sont organisées entre le(s) représentant(s) des salariés et la direction, au cours desquelles des thèmes liés à GRASP sont abordés.</t>
  </si>
  <si>
    <t>Preuves/remarques:</t>
  </si>
  <si>
    <t>Mesures correctives:</t>
  </si>
  <si>
    <t>PROCÉDURE DE RÉCLAMATION</t>
  </si>
  <si>
    <t>PC: Une procédure de réclamation et de suggestion est-elle disponible et mise en œuvre dans l’entreprise pour permettre aux salariés de se plaindre ou d’apporter des suggestions ?
CC: Il existe une procédure de réclamation et de suggestion appropriée à la taille de l’entreprise. Les salariés sont régulièrement informés de son existence, des réclamations et suggestions peuvent être formulées sans être pénalisé et sont évoquées lors de réunions entre le(s) représentant(s) des salariés et la direction. La procédure fixe un cadre temporel pour répondre aux réclamations et suggestions et prendre des mesures correctives. Les réclamations, suggestions des 24 derniers mois et leur suivi sont consignés.</t>
  </si>
  <si>
    <t>L’entreprise possède une procédure de réclamation et de suggestion adaptée à sa taille.</t>
  </si>
  <si>
    <t>Les salariés sont informés régulièrement et activement sur la procédure de réclamation et de suggestion.</t>
  </si>
  <si>
    <t xml:space="preserve">La procédure mentionne clairement que les salariés qui auront formulé une réclamation ou des suggestions ne seront pas pénalisés. </t>
  </si>
  <si>
    <t>Les réclamations et suggestions sont évoquées lors de réunions entre le(s) représentant(s) des salariés et la direction.</t>
  </si>
  <si>
    <t>La procédure fixe un cadre temporel pour répondre aux réclamations et suggestions (p. ex. le mois suivant).</t>
  </si>
  <si>
    <t>Les réclamations et suggestions des 24 derniers mois et leur suivi sont consignés et les documents correspondants sont accessibles.</t>
  </si>
  <si>
    <t>AUTO-DÉCLARATION DE BONNES PRATIQUES SOCIALES</t>
  </si>
  <si>
    <t>PC: Une auto-déclaration de bonnes pratiques sociales en matière de droits humains a-t-elle été signée par la direction et par le(s) représentant(s) des salariés et celle-ci a-t-elle été communiquée aux salariés ? 
CC: La direction et le(s) représentant(s) des salariés ont signé, affiché et mis en pratique une auto-déclaration garantissant de bonnes pratiques sociales et le respect des droits humains à tous les salariés. Cette déclaration comporte au minimum l'engagement de respecter les normes fondamentales du travail de l'OIT (Conventions OIT: 111 concernant la discrimination, 138 et 182 sur l'âge minimum et sur les pires formes de travail des enfants, 29 et 105 sur le travail forcé et sur l'abolition du travail forcé, 87 sur la liberté syndicale et la protection du droit syndical, 98 sur le droit d'organisation et de négociation collective, 100 sur l'égalité de rémunération et 99 sur les salaires minima), ainsi que des procédures d’embauche transparentes et non discriminatoires et la procédure de réclamation. L’auto-déclaration stipule que le(s) représentant(s) des salariés peut (peuvent) déposer des réclamations sans encourir de sanctions personnelles. Les salariés ont été informés de l’existence de cette auto-déclaration et celle-ci fait l’objet d’une révision au moins tous les 3 ans ou plus tôt si nécessaire.</t>
  </si>
  <si>
    <t>La déclaration est complète et contient au minimum tous les points cités dans les normes fondamentales du travail de l’OIT.</t>
  </si>
  <si>
    <t>La déclaration a été signée par la direction et par le(s) représentant(s) des salariés.</t>
  </si>
  <si>
    <t>La déclaration est communiquée activement aux salariés (p. ex. affichée sur le site de production, dans l’unité de manutention, dans le bureau de la direction ou jointe au contrat de travail, à titre d’information lors de réunions, etc.).</t>
  </si>
  <si>
    <t>La direction, la personne responsable de la mise en œuvre de GRASP et le(s) représentant(s) des salariés connaissent le contenu de la déclaration et confirment qu'elle est mise en pratique.</t>
  </si>
  <si>
    <t>Il est stipulé que le(s) représentant(s) des salariés peut (peuvent) déposer des réclamations sans encourir de sanctions personnelles.</t>
  </si>
  <si>
    <t>La déclaration fait l’objet d’une vérification et d’une révision au moins tous les 3 ans ou plus tôt si nécessaire.</t>
  </si>
  <si>
    <t>ACCÈS À LA RÉGLEMENTATION NATIONALE DU TRAVAIL</t>
  </si>
  <si>
    <t>PC: La personne responsable de la mise en œuvre de GRASP (RGSP) et le(s) représentant(s) des salariés ont-ils connaissance de la réglementation nationale du travail en vigueur ou y ont-ils accès ?
CC: La personne responsable de la mise en œuvre de GRASP (RGSP) et le(s) représentant(s) des salariés ont connaissance de la réglementation nationale, comme les salaires bruts et minimums, le temps de travail, l'appartenance à un syndicat, la lutte contre les discriminations, le travail des enfants, les contrats de travail, les congés annuels et de maternité, ou y ont accès. Le RGSP et le(s) représentant(s) des salariés connaissent tous les deux les points essentiels des conditions de travail dans l’agriculture telles qu’ils sont formulés dans les Directives d’Interprétation Nationales GRASP applicables.</t>
  </si>
  <si>
    <t>Le RGSP remet au(x) représentant(s) des salariés la réglementation du travail en vigueur (p. ex. les Directives d’Interprétation Nationales GRASP).</t>
  </si>
  <si>
    <t>Le RGSP et le(s) représentant(s) des salariés ont connaissance de la réglementation du travail applicable en matière de salaires brut et minimum et de retenues sur salaires ou y ont accès.</t>
  </si>
  <si>
    <t>Le RGSP et le(s) représentant(s) des salariés ont connaissance de la réglementation du travail applicable en matière de temps de travail ou y ont accès.</t>
  </si>
  <si>
    <t>Le RGSP et le(s) représentant(s) des salariés ont connaissance de la réglementation du travail applicable en matière de liberté d’association et de droit de négociation collective ou y ont accès.</t>
  </si>
  <si>
    <t>Le RGSP et le(s) représentant(s) des salariés ont connaissance de la réglementation du travail applicable en matière de lutte contre les discriminations ou y ont accès.</t>
  </si>
  <si>
    <t>Le RGSP et le(s) représentant(s) des salariés ont connaissance de la réglementation du travail applicable en matière de travail des enfants et d’âge minimal d'admission à l'emploi ou y ont accès.</t>
  </si>
  <si>
    <t>Le RGSP et le(s) représentant(s) des salariés ont connaissance de la réglementation du travail applicable en matière de congés annuel et de maternité ou y ont accès.</t>
  </si>
  <si>
    <t>CONTRATS DE TRAVAIL</t>
  </si>
  <si>
    <t>PC: Est-il possible de montrer des copies valables des contrats de travail pour les salariés ? Les contrats de travail sont-ils conformes à la législation en vigueur et/ou aux conventions collectives et précisent-ils au minimum les noms complets, la nationalité, la description du poste, la date de naissance, la date d'entrée, les heures de travail habituelles, le salaire et la durée de l'emploi ? Ont-ils été signés par les deux parties, salarié et employeur ?
CC: Pour chaque salarié, un contrat peut être montré à l’auditeur s'il le demande sur la base d’un échantillon. Les contrats correspondent à la législation en vigueur et/ou à la convention collective. Les salariés et l'employeur les ont signés. Ces contrats mentionnent au moins les noms complets, la nationalité, la description du poste, la date de naissance, la date d’entrée, les heures de travail habituelles, le salaire et la durée de l'emploi (p. ex. travailleur permanent, saisonnier ou journalier, etc.) et, pour les salariés non nationaux, leur statut juridique et permis de travail. Le contrat ne montre aucune contradiction avec l’auto-déclaration de bonnes pratiques sociales. Les contrats des salariés doivent être accessibles sur 24 mois au minimum.</t>
  </si>
  <si>
    <t>Des contrôles aléatoires montrent que des contrats écrits, signés par les deux parties, sont disponibles pour tous les salariés.</t>
  </si>
  <si>
    <t>Il existe des preuves que les salariés possèdent le contrat approprié selon la législation nationale et/ou les conventions collectives (ainsi que le stipule la Directive d’Interprétation Nationale GRASP applicable).</t>
  </si>
  <si>
    <t>Les contrats de travail comportent au moins des informations de base sur le nom, la date de naissance et la nationalité du salarié conformément à la Directive d’Interprétation Nationale GRASP applicable.</t>
  </si>
  <si>
    <t>Les contrats de travail ou pièces jointes des contrats comportent des informations de base sur la période contractuelle (p. ex. travailleur permanent, saisonnier ou journalier, etc.), le salaire, les horaires de travail, les pauses, et une description de base du poste.</t>
  </si>
  <si>
    <t>Dans le contrat, aucune donnée n’est en contradiction avec l’auto-déclaration de bonne pratique sociale.</t>
  </si>
  <si>
    <t>Si des salariés non nationaux travaillent pour l’entreprise, les contrats précisent leur statut juridique relatif à leur emploi par l’entreprise. Leur permis de travail respectif est disponible.</t>
  </si>
  <si>
    <t>Les contrats des salariés doivent être accessibles sur 24 mois au minimum.</t>
  </si>
  <si>
    <t>BULLETINS DE SALAIRE</t>
  </si>
  <si>
    <t>PC: Des documents indiquent-ils le paiement régulier des salaires conformément aux spécifications du contrat ? 
CC: L'employeur présente des documents appropriés attestant du transfert régulier du salaire (p. ex. signature du salarié sur le bulletin de salaire, virement bancaire). Les salariés signent ou reçoivent une copie des bulletins de salaire ou du livre de paie qui leur rend le paiement transparent et compréhensible. Des documents attestent du paiement régulier des salariés au cours des 24 derniers mois.</t>
  </si>
  <si>
    <t>Des documents probants attestant que le paiement est effectué à intervalles définis (p. ex. bulletins de salaire ou livres de paie) sont tenus à la disposition des salariés (contrôles aléatoires).</t>
  </si>
  <si>
    <t>Les bulletins de salaire ou les livres de paie indiquent que les paiements sont conformes aux contrats de travail (p. ex. signature du salarié sur les bulletins de salaire, virement bancaire, etc.).</t>
  </si>
  <si>
    <t>Les justificatifs des paiements sont conservés pendant 24 mois au minimum.</t>
  </si>
  <si>
    <t>SALAIRES</t>
  </si>
  <si>
    <t>PC: Les bulletins de salaire ou livres de paie indiquent-ils que le paiement est au moins conforme aux dispositions légales et/ou aux conventions collectives ?
CC: Les salaires et paiements d'heures supplémentaires figurant sur les bulletins de salaires ou livres de paie apparaissent conformes aux dispositions légales (salaires minimums) et/ou aux conventions collectives comme le stipule la Directive d’Interprétation Nationale GRASP. Quand le paiement est calculé sur une base unitaire, les salariés devront pouvoir gagner au moins le salaire minimum légal (en moyenne) pendant les heures de travail habituelles.</t>
  </si>
  <si>
    <t>Les bulletins de salaire ou livres de paie indiquent clairement le nombre d’heures de travail rémunérées ou la quantité récoltée, y compris les heures supplémentaires (heures/jours).</t>
  </si>
  <si>
    <t>Les versements de salaires et paiements d’heures supplémentaires figurant dans les documents sont conformes aux contrats et  à la réglementation nationale du travail (salaires minimums) et/ou aux conventions collectives, comme le spécifie la Directive d’Interprétation Nationale GRASP.</t>
  </si>
  <si>
    <t>Indépendamment de l’unité de calcul, les bulletins de salaires ou livres de paie montrent que les salariés gagnent en moyenne au moins le salaire minimum légal dans le cadre des heures de travail habituelles (vérifier en particulier quand le taux unitaire est appliqué). En cas de retenues sur salaires et si les salariés sont payés au-dessous du salaire minimum, les retenues doivent être justifiées par écrit.</t>
  </si>
  <si>
    <t>NON-EMPLOI DE PERSONNES MINEURES</t>
  </si>
  <si>
    <t>PC: Des documents indiquent-ils qu’aucune personne mineure n’est employée dans l’entreprise ?
CC: Des documents indiquent la conformité à la législation nationale concernant l'âge minimal d’admission à l’emploi. Si la législation nationale ne le stipule pas, il est interdit d'employer des enfants de moins de 15 ans. 
Si des enfants – en tant que membres de la famille restreinte – travaillent dans l’entreprise, ils n’effectuent pas de travaux mettant en danger leur santé et leur sécurité, compromettant leur développement, ou les empêchant de terminer leur scolarité obligatoire.</t>
  </si>
  <si>
    <t>Les dates de naissance figurant dans les dossiers montrent que tous les salariés ont atteint l’âge minimal légal d’admission à l’emploi ou, si la Directive d’Interprétation Nationale GRASP ne le précise pas, qu’aucun salarié n’est âgé de moins de 15 ans.</t>
  </si>
  <si>
    <t>Si des enfants – en tant que membres de la famille restreinte – travaillent dans l’entreprise, ils n’effectuent pas de travaux mettant en danger leur santé et leur sécurité (conformément au Module de Base applicable du Système Raisonné de Culture et d’Élevage, Ensemble des Exploitations), compromettant leur développement ou les empêchant de terminer leur scolarité obligatoire.</t>
  </si>
  <si>
    <t>ACCÈS À LA SCOLARITÉ OBLIGATOIRE</t>
  </si>
  <si>
    <t>PC: Les enfants des salariés vivant sur les sites de production ou de manutention de l’entreprise ont-ils accès à la scolarité obligatoire ?
CC: Il est prouvé de manière documentée que les enfants des salariés vivant sur les sites de production ou de manutention de l’entreprise et en âge de suivre une scolarité obligatoire (selon la législation nationale) ont accès à la scolarité obligatoire, soit par transport assuré vers une école publique, soit par une scolarisation sur site.</t>
  </si>
  <si>
    <t>Il existe une liste de tous les enfants vivant sur les sites de production ou de manutention de l’entreprise et en âge de suivre une scolarité obligatoire, comportant suffisamment d’indications: nom, nom des parents, date de naissance, fréquentation régulière de l’école, etc. Les enfants de la direction peuvent être exclus.</t>
  </si>
  <si>
    <t>Il est prouvé qu’il existe un service de transport dans le cas où des enfants habitent à une distance trop importante pour faire le chemin à pied (une demi-heure de marche ou conformément à la Directive d’Interprétation Nationale GRASP).</t>
  </si>
  <si>
    <t>Il est prouvé qu’il existe un système de scolarisation sur site lorsque l’accès aux établissements scolaires n’est pas possible.</t>
  </si>
  <si>
    <t>SYSTÈME D’ENREGISTREMENT DU TEMPS DE TRAVAIL</t>
  </si>
  <si>
    <t>PC: Existe-t-il un système d'enregistrement du temps de travail qui montre la durée de travail quotidienne et les heures supplémentaires sur une base journalière pour les salariés ?
CC: Il existe un système d'enregistrement du temps de travail, mis en œuvre en fonction de la taille de l’entreprise, qui assure aux salariés comme à l’employeur la transparence des heures de travail ainsi que des heures supplémentaires sur une base journalière. Des documents retracent les temps de travail des salariés sur les 24 derniers mois. Les enregistrements sont régulièrement validés par les salariés et accessibles pour le(s) représentant(s) des salariés.</t>
  </si>
  <si>
    <t>Un système d’enregistrement des temps est mis en œuvre dans l’entreprise, en adéquation avec la taille de celle-ci (p. ex. feuille d’enregistrement, horloge de pointage, cartes électroniques, etc.).</t>
  </si>
  <si>
    <t>Les enregistrements indiquent la durée normale du travail pour les salariés sur une base journalière.</t>
  </si>
  <si>
    <t>Les enregistrements indiquent les heures supplémentaires telles que définies par les contrats en vertu de la législation pour tous les salariés sur une base journalière.</t>
  </si>
  <si>
    <t>Les enregistrements indiquent les pauses et les jours fériés pour les salariés (sur une base journalière).</t>
  </si>
  <si>
    <t>Les enregistrements des temps de travail sont régulièrement validés par les salariés (p. ex. feuille d’enregistrement signée régulièrement, horloge de pointage).</t>
  </si>
  <si>
    <t>Le(s) représentant(s) des salariés a (ont) accès à ces enregistrements.</t>
  </si>
  <si>
    <t>Les enregistrements sont conservés durant une période minimale de 24 mois.</t>
  </si>
  <si>
    <t>HEURES DE TRAVAIL &amp; PAUSES</t>
  </si>
  <si>
    <t>PC: Les heures de travail et les pauses documentées dans les temps enregistrés respectent-elles la législation en vigueur et/ou les conventions collectives ?
CC: Les heures de travail, les pauses et les jours de repos documentés respectent la législation en vigueur et/ou les conventions collectives. En l’absence de réglementation plus stricte, les enregistrements indiquent que les temps de travail hebdomadaires habituels ne dépassent pas un maximum de 48 heures. Durant les pics d’activité saisonniers (période des récoltes), le temps de travail hebdomadaire n’excède pas un maximum de 60 heures. Des pauses et des jours de repos sont aussi garantis pendant les pics saisonniers.</t>
  </si>
  <si>
    <t>Des informations sur la réglementation du travail en vigueur et/ou les conventions collectives relatives aux heures de travail et aux pauses sont disponibles (p. ex. dans la Directive d’Interprétation Nationale GRASP).</t>
  </si>
  <si>
    <t>Les heures de travail enregistrées, heures supplémentaires incluses, indiquent une conformité aux dispositions légales et/ou aux conventions collectives.</t>
  </si>
  <si>
    <t>Les temps/jours de repos enregistrés indiquent une conformité à la réglementation nationale et/ou aux conventions collectives.</t>
  </si>
  <si>
    <t>En l’absence d’une réglementation applicable plus stricte, le temps de travail hebdomadaire habituel ne dépasse pas 48 heures. Durant les pics d’activité saisonniers (période des récoltes), le temps de travail hebdomadaire n’excède pas 60 heures.</t>
  </si>
  <si>
    <t>Les enregistrements indiquent que des pauses et des jours de repos sont également garantis pendant les pics saisonniers.</t>
  </si>
  <si>
    <t>RECOMMANDATIONS POUR LA BONNE PRATIQUE</t>
  </si>
  <si>
    <t>AVANTAGES SOCIAUX SUPPLÉMENTAIRES</t>
  </si>
  <si>
    <t>Quelles autres formes d'avantages sociaux l’entreprise accorde-t-elle à ses salariés, à leurs familles et/ou à la communauté ? 
Veuillez le préciser (Incitations à de bonnes performances au travail dans le respect de la sécurité, paiement de bonus, aide à l’évolution professionnelle, avantages sociaux, systèmes de garde d’enfants, amélioration de l’environnement social, etc.).</t>
  </si>
  <si>
    <t>OUI</t>
  </si>
  <si>
    <t>NON</t>
  </si>
  <si>
    <t xml:space="preserve">Le champ de saisie est obligatoire. </t>
  </si>
  <si>
    <t>Entièrement conforme</t>
  </si>
  <si>
    <t>Amélioration nécessaire</t>
  </si>
  <si>
    <t>Non conforme, des mesures pris</t>
  </si>
  <si>
    <t xml:space="preserve">Degré de réalisation du critère de conformité: </t>
  </si>
  <si>
    <t>Critère de conformité au total (se basant sur les résultats des sous-critéres)</t>
  </si>
  <si>
    <t xml:space="preserve">Nombre de citères de conformité "Non conforme" ou "Non conforme, des mesures pris" (doit être à 0 afin d'atteindre le niveau de conformité secondaire ou maximale). </t>
  </si>
  <si>
    <t xml:space="preserve">Degré des réalisation total: </t>
  </si>
  <si>
    <t xml:space="preserve">EVALUATION DES RISQUES EN MATIÈRE DE PRATIQUES SOCIALES </t>
  </si>
  <si>
    <t xml:space="preserve">Liste d’Évaluation GRASP – Version 1.3 (pour télécharger) </t>
  </si>
  <si>
    <t>Liste d’Évaluation Producteur Individuel (Option 1)</t>
  </si>
  <si>
    <t>En vigueur depuis le 1er juillet 2015</t>
  </si>
  <si>
    <t>Obligatoire à partir du 1er octobre 2015</t>
  </si>
  <si>
    <t xml:space="preserve">Choisissez une langue: </t>
  </si>
  <si>
    <t>COMMENT UTILISER CETTE LISTE D’ÉVALUATION</t>
  </si>
  <si>
    <t>Cette Liste d’Évaluation GRASP devra être utilisée par les auditeurs chargés de vérifier la mise en œuvre du Module GRASP. GRASP est l’abréviation de GLOBALG.A.P. Risk Assessment on Social Practice. Après l’évaluation, la liste d’évaluation complétée devra être téléchargée dans la base de données GLOBALG.A.P.</t>
  </si>
  <si>
    <t>EXIGENCES APPLICABLES AUX AUDITEURS GRASP</t>
  </si>
  <si>
    <t>L’Évaluation GRASP peut être effectuée par les auditeurs/inspecteurs approuvés GLOBALG.A.P. qui ont passé avec succès la formation en ligne et le test en ligne GRASP, et qui sont formés par le formateur interne. Dans des pays dépourvus de Directive d’Interprétation Nationale GRASP, l’auditeur/inspecteur qui procède à l’évaluation doit posséder des qualifications supplémentaires: au moins SA8000 Cours d’Initiation et de Formation de Base des Auditeurs (5 jours) ou au minimum 5 audits sociaux en agriculture (Fair Trade (FLO), SA8000, BSCI Production Primaire). Pour plus de détails, voir les Modalités Générales GRASP.</t>
  </si>
  <si>
    <t>EXIGENCES APPLICABLES AUX PRODUCTEURS</t>
  </si>
  <si>
    <t>GRASP est un module complémentaire volontaire qui ne fait pas partie de la procédure de certification par des organismes accrédités GLOBALG.A.P. Il constitue néanmoins un complément logique aux référentiels GLOBALG.A.P. IFA (tous sous-champs d’application) et traite dans ce contexte de questions relatives aux bonnes pratiques sociales. Par conséquent, seuls des producteurs ou groupements de producteurs certifiés GLOBALG.A.P. ou certifiés d’après un programme de benchmarking (ou dont la procédure d’attribution d’un certificat est en cours) peuvent demander une Évaluation GRASP.</t>
  </si>
  <si>
    <t>COMMENT RENDRE COMPTE DE L’ÉVALUATION GRASP?</t>
  </si>
  <si>
    <t>Le respect des critères de conformité est volontaire et n’influe pas sur la certification GLOBALG.A.P. Toutefois, si un producteur décide d’effectuer l’évaluation, la (les) liste(s) d’évaluation complétée(s) devra (devront) obligatoirement être téléchargée(s) dans la base de données GLOBALG.A.P. Après l’évaluation, le producteur et l’auditeur doivent signer la Liste d’Évaluation GRASP complétée. Les résultats de l’évaluation seront alors visibles dans la base de données GLOBALG.A.P. (attestation d’évaluation). 
Pour le téléchargement de la liste d’évaluation, n’ajoutez que des informations sans mentionner de noms et prénoms ni d’autres données personnelles qui indiqueraient clairement l’identité d’une personne. En revanche, vous pouvez utiliser les initiales ou d’autres abréviations, la fonction de l’employé ou les codes ou numéros internes attribués par le producteur ou l’entreprise.</t>
  </si>
  <si>
    <t>DIRECTIVES D’INTERPRETATION NATIONALES</t>
  </si>
  <si>
    <t>Les obligations légales en relation avec les points de contrôle diffèrent d’un pays à l’autre (p. ex. salaire minimum, âge minimal d’admission à l’emploi, heures de travail, etc.). Lorsque la législation concernée est plus exigeante que GRASP, elle prime sur celle-ci. En l’absence de législation (ou lorsque celle-ci est moins stricte), GRASP fournit le cadre minimum de critères de conformité. Les Directives d’Interprétation Nationales (disponibles sur le site web de GLOBALG.A.P.) assurent la transparence de ces exigences vis-à-vis des producteurs et des auditeurs. Si des producteurs sont intéressés par une Évaluation GRASP et qu’il n’existe pas encore de Directive d’Interprétation pour le pays concerné, veuillez contacter le Secrétariat GLOBALG.A.P. pour suivre la procédure de candidature spécifique.</t>
  </si>
  <si>
    <t>COMMENT REMPLIR LA LISTE D’ÉVALUATION GRASP?</t>
  </si>
  <si>
    <t>Les points de contrôle GRASP sont formulés de manière complexe et couvrent souvent plusieurs aspects. Afin de rendre les exigences intelligibles, cette liste d’évaluation sera utilisée pour évaluer chaque point de contrôle. Chaque point de contrôle constitue la base de plusieurs questions dans la liste d’évaluation qui définissent clairement les mesures à prendre pour respecter les Points de Contrôle et Critères de Conformité, et fournir une orientation à l’auditeur. Les réponses permettent de noter chaque Point de Contrôle et Critère de Conformité sur une échelle afin de déterminer la conformité ou non du producteur.</t>
  </si>
  <si>
    <t>Pour les producteurs de l’Option 1 et pour les membres d’un groupement de producteurs évalués en externe: Dans la dernière colonne, l’auditeur doit indiquer la conformité de chaque sous-point (Oui/Non/non-applicable).</t>
  </si>
  <si>
    <t>Pour l’Option 2, l’auditeur doit:</t>
  </si>
  <si>
    <t>1.  Procéder à une évaluation de la racine carrée de tous les membres du groupement de producteurs (l’auditeur peut utiliser la liste d’évaluation pour les producteurs individuels).</t>
  </si>
  <si>
    <t>2.  Télécharger les résultats externes résumés dans la Liste d’Évaluation de l’Option 2 GRASP.</t>
  </si>
  <si>
    <t>Pour tous les points de contrôle, des preuves et des remarques doivent être fournies, ainsi que la liste des mesures correctives.</t>
  </si>
  <si>
    <t>La mention ‘non-applicable’ ne doit être attribuée que dans des cas exceptionnels et doit toujours être expliquée dans le champ ‘remarques’.</t>
  </si>
  <si>
    <t>TECHNIQUES D’EVALUATION: SYNTHESE</t>
  </si>
  <si>
    <t>En ce qui concerne l’évaluation des aspects sociaux, l’auditeur devra faire preuve d’une certaine sensibilité. Veuillez prendre en compte les points suivants au moment d’évaluer le Module GRASP:</t>
  </si>
  <si>
    <t>•  Veuillez bien vous préparer à l’Évaluation GRASP. Vous devez disposer d’informations actuelles sur les dispositions légales, les conventions collectives, etc. La Directive d’Interprétation Nationale vous aidera à mieux vous préparer. Assurez-vous que la personne responsable de la mise en œuvre de GRASP et le(s) représentant(s) des salariés ont reçu et lu la Directive d’Interprétation Nationale.
Veuillez lire également le Guide d’Application/FAQ et les remettre à la personne responsable de la mise en œuvre de GRASP et au(x) représentant(s) des salariés.</t>
  </si>
  <si>
    <t>•  Vous n’êtes pas obligé de coller à l’ordre indiqué dans la liste d’évaluation, mais adaptez-vous à la situation. Il peut être plus facile de commencer par aborder les aspects peu critiques et de vérifier les documents avant de passer aux sujets plus sensibles.</t>
  </si>
  <si>
    <t>•  En particulier lors de l’entretien avec le(s) représentant(s) des salariés, veillez à ce que celui-ci (ceux-ci) soi(en)t dans un contexte dans lequel il(s) peut (peuvent) s’exprimer ouvertement – en dehors de la présence de la direction.</t>
  </si>
  <si>
    <t>•  Veillez à créer une bonne atmosphère entre vous-même et la personne à qui vous vous adressez.</t>
  </si>
  <si>
    <t>•  Surveillez votre communication non verbale (p. ex. expressions faciales, gestes). Ne contrôlez pas l’exploitation avec une liste d’évaluation devant les yeux. Pour évaluer les points de contrôle, il est indispensable que vous les connaissiez par cœur.</t>
  </si>
  <si>
    <t>•  Si vous sentez qu’on ne vous dit pas la vérité, n’insistez pas. Trouvez d’autres moyens de tirer les choses au clair, en vérifiant davantage de documents, en parlant à quelqu’un d’autre ou tout simplement en reformulant votre question plus tard.</t>
  </si>
  <si>
    <t>Pour toute question, veuillez contacter notre service clientèle: 
tél. +49 (0) 221 57993 18
fax. +49 (0) 221 57993 89
customer_support@globalgap.org</t>
  </si>
  <si>
    <t>LÉGENDE DES ICÖNES</t>
  </si>
  <si>
    <t>Inspection du site</t>
  </si>
  <si>
    <t>Question posée au représentant des salariés</t>
  </si>
  <si>
    <t>Question posée au directeur</t>
  </si>
  <si>
    <t>Vérification de documents</t>
  </si>
  <si>
    <t>Question posée à la personne responsable de la mise en œuvre de GRASP - RGSP (anciennement responsable de la santé, de la sécurité et de la protection sociale des travailleurs)</t>
  </si>
  <si>
    <t xml:space="preserve">Comment utiliser cette calculation (en lecture seule): </t>
  </si>
  <si>
    <t xml:space="preserve">Veuillez vous ne pas modifier ces valeurs s'il vous plaît, elles sont calculé automatiquement. La calculation est destinée comme aperçu aux auditeurs/inspecteurs. La calulation définitive est rélaisée par la base de données de GLOBALG.A.P. à partir de vos réponses. Vous trouvez les règles de calulation au guide d'application de GRASP. </t>
  </si>
  <si>
    <t xml:space="preserve">Cette Liste d’Évaluation GRASP devra être utilisée par l'évaluation de l'option 1. Pour changer la langue, veuillez vous utiliser le menu déroulant de la première page "Introduction". Veuillez vous entrer les données/réponses à la colonne "H". Tous les autres informations que vous trouvez dans ce fichier veulent vous assister dans le remplissage du formulaire. L'utilisation de ce formulaire est volontaire: Si vous travaillez avec une interface ou d'autres solutions techniques vous pouvez choisir un autre modèle, mais assurez que le colonnes A et B (ici masquées) sont inclus. Vous trouvez la dernière version du modèle sur la site web de GLOBALG.A.P. </t>
  </si>
  <si>
    <t>French</t>
  </si>
  <si>
    <t>Unieke gebruikersnaam (GLOBALG.A.P. Databasis) van Assessor:*</t>
  </si>
  <si>
    <t>GLOBALG.A.P. Risiko-Ontleding vir Sosiale Praktyke (GRASP)</t>
  </si>
  <si>
    <t>GRASP MEESTER DATA</t>
  </si>
  <si>
    <t xml:space="preserve">1. REGISTRASIE DATA VAN SERTIFIKAATHOUER </t>
  </si>
  <si>
    <t>Produsent GGN/GLN:*</t>
  </si>
  <si>
    <t>Registrasie N°:</t>
  </si>
  <si>
    <t>Maatskappynaam:*</t>
  </si>
  <si>
    <t>Telefoon:*</t>
  </si>
  <si>
    <t>E-pos:</t>
  </si>
  <si>
    <t>Faks:</t>
  </si>
  <si>
    <t>Evalueringsdatum:*</t>
  </si>
  <si>
    <t>Kontakpersoon:*</t>
  </si>
  <si>
    <t>Vorige evalueringsdatum(s) 1:</t>
  </si>
  <si>
    <t>Vorige evalueringsdatum(s) 2:</t>
  </si>
  <si>
    <t>Vorige evalueringsdatum(s) 3:</t>
  </si>
  <si>
    <t>Vorige evalueringsdatum(s) 4:</t>
  </si>
  <si>
    <t>Vorige evalueringsdatum(s) 5:</t>
  </si>
  <si>
    <t>Vorige evalueringsdatum(s) 6:</t>
  </si>
  <si>
    <t>Vorige evalueringsdatum(s) 7:</t>
  </si>
  <si>
    <t>Vorige evalueringsdatum(s) 8:</t>
  </si>
  <si>
    <t>Vorige evalueringsdatum(s) 9:</t>
  </si>
  <si>
    <t xml:space="preserve">Het die produsent enige ander eksterne oudits of sertifisering gehad wat sosiale praktyke insluit? Indien Ja, watter? </t>
  </si>
  <si>
    <t>Geldig tot:</t>
  </si>
  <si>
    <t>Het die Sertifiseringsliggaam enige noemenswaardige verbreking van wetlike vereistes, t.o.v. arbeidsomstandighede, waargeneem?</t>
  </si>
  <si>
    <t>Het die Sertifiseringsliggaam hierdie bevinding aan die verantwoordelike en bevoegde plaaslike/nasionale gesag gerapporteer?</t>
  </si>
  <si>
    <t>Kommentaar:</t>
  </si>
  <si>
    <t>Slegs Van Toepassing indien die produsent geen werknemers enige tyd van die jaar het nie</t>
  </si>
  <si>
    <t>Het die Bestuur 'n verklaring geteken wat aandui dat indien daar werknemers sou wees, GRASP geimplementeer sal word?</t>
  </si>
  <si>
    <t>Word produkhantering (PH) fasiliteite ingesluit in die GRASP-Evaluering?</t>
  </si>
  <si>
    <t>Word produkhantering gesub-kontrakteer?</t>
  </si>
  <si>
    <t>Word enige sosiale standaarde vir die produkhanteringsfasiliteit(e) geimplementeer?</t>
  </si>
  <si>
    <t>Indien ja, watter?</t>
  </si>
  <si>
    <t>Indien ja:</t>
  </si>
  <si>
    <t>Naam van die PH maatskappy:</t>
  </si>
  <si>
    <t>GGN/GLN van die PH maatskappy (indien van toepassing):</t>
  </si>
  <si>
    <t>Naam en ligging van die ge-evalueerde PH Fasiliteit(e):</t>
  </si>
  <si>
    <t>PH Fasiliteit 1</t>
  </si>
  <si>
    <t>PH Fasiliteit 2</t>
  </si>
  <si>
    <t>PH Fasiliteit 3</t>
  </si>
  <si>
    <t>PH Fasiliteit 4</t>
  </si>
  <si>
    <t>PH Fasiliteit 5</t>
  </si>
  <si>
    <t>PH Fasiliteit 6</t>
  </si>
  <si>
    <t>Word enige ander aktiwiteite deur die maatskappy gesubkontrakteur?</t>
  </si>
  <si>
    <t>Indien ja, watter een?</t>
  </si>
  <si>
    <t>Pes- en knaagdierbeheer</t>
  </si>
  <si>
    <t>Gewasbeskerming</t>
  </si>
  <si>
    <t>Oes</t>
  </si>
  <si>
    <t>Ander</t>
  </si>
  <si>
    <t>Ander (spesifiseer asseblief):</t>
  </si>
  <si>
    <t>Word die gesub-kontrakteerde aktiwiteite  by die GRASP-Evaluering ingesluit?</t>
  </si>
  <si>
    <t>2. INDIENSNEMINGSTRUKTUUR</t>
  </si>
  <si>
    <t xml:space="preserve">Maand(e) van piekseisoen (indien van toepassing): </t>
  </si>
  <si>
    <t xml:space="preserve">% van werknemers wat woon in akkommodasie wat deur die maatskappy verskaf word (indien van toepassing): </t>
  </si>
  <si>
    <t>Nasionaliteite van werknemers</t>
  </si>
  <si>
    <t>Aantal werknemers</t>
  </si>
  <si>
    <t>Plaaslik - in landbouproduksie - Permanent</t>
  </si>
  <si>
    <t>Plaaslik - in landbouproduksie - Tydelik</t>
  </si>
  <si>
    <t>Plaaslik - in landbouproduksie - Agentskap</t>
  </si>
  <si>
    <t>Plaaslik - in product handling facility(ies) - Permanent</t>
  </si>
  <si>
    <t>Plaaslik - in product handling facility(ies) - Tydelik</t>
  </si>
  <si>
    <t>Plaaslik - in product handling facility(ies) - Agentskap</t>
  </si>
  <si>
    <t>Plaaslik - Totaal - Permanent</t>
  </si>
  <si>
    <t>Plaaslik - Totaal - Tydelik</t>
  </si>
  <si>
    <t>Plaaslik - Totaal - Agentskap</t>
  </si>
  <si>
    <t>Oor-grens trekarbeiders - in landbouproduksie - Permanent</t>
  </si>
  <si>
    <t>Oor-grens trekarbeiders - in landbouproduksie - Tydelik</t>
  </si>
  <si>
    <t>Oor-grens trekarbeiders - in landbouproduksie - Agentskap</t>
  </si>
  <si>
    <t>Oor-grens trekarbeiders - in product handling facility(ies) - Permanent</t>
  </si>
  <si>
    <t>Oor-grens trekarbeiders - in product handling facility(ies) - Tydelik</t>
  </si>
  <si>
    <t>Oor-grens trekarbeiders - in product handling facility(ies) - Agentskap</t>
  </si>
  <si>
    <t>Oor-grens trekarbeiders - Totaal - Permanent</t>
  </si>
  <si>
    <t>Oor-grens trekarbeiders - Totaal - Tydelik</t>
  </si>
  <si>
    <t>Oor-grens trekarbeiders - Totaal - Agentskap</t>
  </si>
  <si>
    <t>Nasionale trekarbeiders - in landbouproduksie - Permanent</t>
  </si>
  <si>
    <t>Nasionale trekarbeiders - in landbouproduksie - Tydelik</t>
  </si>
  <si>
    <t>Nasionale trekarbeiders - in landbouproduksie - Agentskap</t>
  </si>
  <si>
    <t>Nasionale trekarbeiders - in product handling facility(ies) - Permanent</t>
  </si>
  <si>
    <t>Nasionale trekarbeiders - in product handling facility(ies) - Tydelik</t>
  </si>
  <si>
    <t>Nasionale trekarbeiders - in product handling facility(ies) - Agentskap</t>
  </si>
  <si>
    <t>Nasionale trekarbeiders - Totaal - Permanent</t>
  </si>
  <si>
    <t>Nasionale trekarbeiders - Totaal - Tydelik</t>
  </si>
  <si>
    <t>Nasionale trekarbeiders - Totaal - Agentskap</t>
  </si>
  <si>
    <t>Totaal - in landbouproduksie</t>
  </si>
  <si>
    <t>Totaal - in product handling facility(ies)</t>
  </si>
  <si>
    <t>Totale Aantal Werknemers</t>
  </si>
  <si>
    <t xml:space="preserve"> 3.   TEENWOORDIGHEID TYDENS DIE EVALUERING</t>
  </si>
  <si>
    <t xml:space="preserve">TERREINBESTUUR </t>
  </si>
  <si>
    <t>Teenwoordig tydens die Openingsvergadering?</t>
  </si>
  <si>
    <t>Teenwoordig tydens die Evaluering?</t>
  </si>
  <si>
    <t>Teenwoordig tydens die Afsluitingsvergadering?</t>
  </si>
  <si>
    <t>PERSOON VERANTWOORDELIK VIR DIE IMPLEMENTERING VAN GRASP</t>
  </si>
  <si>
    <t>WERKNEMERSVERTEENWOORDIGER</t>
  </si>
  <si>
    <t>Is die evalueringsresultate met bestuur van maatskappy deurgegaan?</t>
  </si>
  <si>
    <t>Naam van Sertifiseringsliggaam:</t>
  </si>
  <si>
    <t>Tydsduur van die evaluering:</t>
  </si>
  <si>
    <t>Naam van Assessor:</t>
  </si>
  <si>
    <t>Naam van Maatskappybestuur:</t>
  </si>
  <si>
    <t>GRASP KONTROLELYS</t>
  </si>
  <si>
    <t>WERKNEMERSVERTEENWOORDIGER(S)</t>
  </si>
  <si>
    <t>CP: Is daar ten minste een werknemer of 'n werknemersraad, wat die belange van die werkers aan die bestuur oordra, deur gereelde vergaderings waar arbeidsake aangespreek word? 
CC: Dokumentasie is beskikbaar wat bewys dat 'n duidelike, benoemde en ïdentifiseerbare, werknemersverteenwoordiger(s) of 'n werknemersraad verkies is, wat die belange van die werknemers by die bestuur verteenwoordig, of in uitsonderlike gevalle, deur al die werknemers genomineer en deur die bestuur erken is.  Die verkiesing of nominasie vind plaas in die lopende jaar of produksieperiode en word  aan al die werknemers gekommunikeer.   Die werknemersverteenwoordiger(s) sal bewus wees van sy/haar/hulle rol en regte en in staat wees om klagtes en voorstelle met die bestuur te bespreek. Vergaderings tussen werknemersverteenwoordiger(s) en die bestuur vind op vasgestelde tye plaas.   Die dialoog tydens sulke vergaderings word gedokumenteer.   
N.V.T indien die maatskappy minder as 5 werknemers indiens het.</t>
  </si>
  <si>
    <t>Die verkiesing/nominasieprosedure is bepaal en na al die werknemers gekommunikeer.</t>
  </si>
  <si>
    <t>Dokumentasie toon aan dat die verkiesing en die tel van stemme regverdig en openlik uitgevoer is.   Indien ‘n verteenwoordiger(s) nie verkies word nie maar slegs genomineer word, moet daar 'n dokument wees wat verduidelik waarom verkiesings nie kon plaasvind nie.</t>
  </si>
  <si>
    <t>Die resultate van die verkiesing (naam van werknemersverteenwoordiger(s) of in geval van ‘n raad, die samestelling) moet word aan die werknemers gekommunikeer.</t>
  </si>
  <si>
    <t>Die verkiesing/nominasie vind plaas in die lopende jaar of produksieperiode.  Verteenwoordiging is huidig (alle verkose/genomineerde persoon(e) volgens die lys moet nog steeds vir die maatskappy werk).</t>
  </si>
  <si>
    <t>Die werknemersverteenwoordiger(s) is bewus van sy/haar/hulle rol en regte. In geval van 'n werknemersraad moet alle lede ondervra word).   Die rol en regte van die werknemersverteenwoordiger(s) moet in ‘n posbeskrywing gedefinieer word.</t>
  </si>
  <si>
    <t>Daar is gedokumenteerde bewyse van vergaderings op 'n gereelde basis tussen die werknemersverteenwoordiger(s) en die bestuur waar GRASP verwante sake begespreek word.</t>
  </si>
  <si>
    <t>Bewys/Opmerkings:</t>
  </si>
  <si>
    <t>Regstellende Aksies:</t>
  </si>
  <si>
    <t>KLAGTEPROSEDURE</t>
  </si>
  <si>
    <t>CP: Is daar 'n klagte- en voorstelprosedure beskikbaar en in die maatskappy geimplenteer waar werknemers 'n klagte of voorstel kan maak?
CC: 'n Klagte- en voorstelprosedure wat toepaslik is vir die grootte van die bestaande maatskappy bestaan. Die werknemers word gereeld oor sy bestaan ingelig. Klagtes of voorstelle kan, deur werknemers gemaak word, sonder om gepenaliseer te word  wanneer in vergaderings tussen die werknemersverteenwoordiger(s) en die bestuur bespreek word.  Die prosedure vereis 'n tydsperiode om die klagtes en voorstelle te antwoord en regstellende aksies te neem. Klagtes, voorstelle en hul opvolging van die afgelope 24 maande word gedokumenteer.</t>
  </si>
  <si>
    <t>n Gedokumenteerde klagte- en voorstelprosedure is beskikbaar volgens die grootte van die maatskappy.</t>
  </si>
  <si>
    <t>Werknemers word gereeld en aktief ingelig omtrent die klagte- en voorstelprosedure.</t>
  </si>
  <si>
    <t xml:space="preserve">Die prosedure stel dit  duidelik aan werknemers dat hulle nie gepenaliseer sal word vir klagtes en voorstelle wat ingedien word nie. </t>
  </si>
  <si>
    <t>Klagtes en voorstelle word tydens vergaderings tussen die werknemersverteenwoordiger(s) en die bestuur bespreek.</t>
  </si>
  <si>
    <t>Die prosedure vereis 'n tydraamwerk om klagtes en voorstelle op te los (bv. gedurende die volgende maand).</t>
  </si>
  <si>
    <t>Die klagtes, voorstelle en hul opvolging word gedokumenteer en is vir ten minste 24 maande beskikbaar.</t>
  </si>
  <si>
    <t>VERKLARING OOR GOEIE SOSIALE PRAKTYKE</t>
  </si>
  <si>
    <t xml:space="preserve">CP: Is 'n verklaring oor goeie sosiale praktyke rakende menseregte deur die bestuur en die werknemersverteenwoordiger(s) geteken en is dit aan die werknemers gekommunikeer? 
CC: Die bestuur en die werknemersverteenwoordiger(s) het 'n verklaring geteken, vertoon en geimplementeer om goeie sosiale praktyke en menseregte te verseker aan alle werknemers. Hierdie verklaring bevat ten minste die verbintenis tot die ILO se kern arbeidskonvensies (ILO Konvensies: 111 oor diskriminasie, 138 en 182 op minimum ouderdom en kinderarbeid, 29 en 105 op gedwonge arbeid, 87 op vryheid van assosiasie, 98 op die reg om te organiseer en kollektiewe bedinging, 100 op gelyke besoldiging en 99 op minimum lone) en deursigtige en nie-diskriminerende aanstellingsprosedures en die klagteprosedure. Die verklaring stel dit duidelik dat die werknemersverteenwoordiger(s) klagtes kan indien sonder  enige persoonlike sanksies. Die werknemers is ingelig omtrent die verklaring en dit word ten minste elke 3 jaar hersien, of wanneer nodig. </t>
  </si>
  <si>
    <t>Die verklaring is volledig en bevat ten minste alle punte wat verwys na die ILO se kern arbeidskonvensies.</t>
  </si>
  <si>
    <t>Die verklaring is deur die bestuur en deur die werknemersverteenwoordiger(s) geteken.</t>
  </si>
  <si>
    <t>Die verklaring word deurlopend aan die werknemers gekommunikeer (bv.vertoon op die produksieterrein/in die hanteringseenheid/bestuurskantoor of aangeheg aan die werkskontrak, inligting tydens vergaderings ens.).</t>
  </si>
  <si>
    <t>Die bestuur, die persoon verantwoordelik vir die implementering van GRASP en die werknemersverteenwoordiger(s) ken die inhoud van die verklaring en bevestig dat dit in die praktyk toegepas word.</t>
  </si>
  <si>
    <t>Dit word bevestig dat die werknemersverteenwoordiger(s) klagtes kan indien sonder persoonlike sankies</t>
  </si>
  <si>
    <t>Die verklaring word ten minste elke 3 jaar gekontroleer en hersien, of wanneer nodig.</t>
  </si>
  <si>
    <t>TOEGANG TOT NASIONALE ARBEIDSREGULASIES</t>
  </si>
  <si>
    <t xml:space="preserve">CP: Het die persoon verantwoordelik vir die implementering van GRASP (RGSP) en die werknemersverteenwoordiger(s) kennis van of toegang tot onlangse nasionale arbeidsregulasies?
CC: Die persoon verantwoordelik vir die implementering van GRASP (RGSP) en die werknemersverteenwoordiger(s) het die kennis van of toegang tot nasionale regulasies, soos bruto en minimum lone, werksure, vakbondlidmaatskap, anti-diskriminasie, kinderarbeid, arbeidskontrakte, vakansie- en kraamverlof.   Beide die RGSP en die werknemersverteenwoordiger(s) ken die essensiële punte van werksomstandighede in landbou soos geformuleer in die toepaslike GRASP Nasionale Interpretasie Riglyne.  </t>
  </si>
  <si>
    <t>Die RGSP voorsien die werknemersverteenwoordiger(s) van die geldige arbeidsregulasies (bv. die GRASP Nasionale Interpretasie Riglyne).</t>
  </si>
  <si>
    <t>RGSP en die werknemersverteenwoordiger(s) het kennis van of toegang tot die geldige arbeidsregulasies oor bruto en minimum lone.</t>
  </si>
  <si>
    <t>RGSP en die werknemersverteenwoordiger(s) het kennis van of toegang tot die geldige arbeidsregulasies oor werksure.</t>
  </si>
  <si>
    <t>RGSP en die werknemersverteenwoordgier(s) het kennis van of toegang tot die geldige arbeidsregulasies oor vryheid van assosiasie en regte tot kollektiewe bedinging.</t>
  </si>
  <si>
    <t>RGSP en die werknemersverteenwoordiger(s) het kennis van of toegang tot die geldige arbeidsregulasies oor anti-diskriminasie..</t>
  </si>
  <si>
    <t>RGSP en die werknemersverteenwoordiger(s) het kennis van of toegang tot die geldige arbeidsregulasies oor kinderarbeid en minimum ouderdom vir werk.</t>
  </si>
  <si>
    <t>RGSP en die werknemersverteenwoordiger(s) het kennis van of toegang tot die geldige arbeidsregulasies oor vakansie- en kraamverlof.</t>
  </si>
  <si>
    <t>WERKSKONTRAKTE</t>
  </si>
  <si>
    <t>CP: Kan geldige kopieë van werkskontrakte van werknemers getoon word?  Is die werkskontrakte in ooreenstemming met  toepaslike wetgewing en/of kollektiewe bedingingsooreenkomste en word ten minste die volle name, nasionaliteit, posbeskrywing, geboortedatum, datum van inskrywing, loon en die periode van indiensneming aangedui? Is dit deur beide die werknemer en die werkgewer geteken?
CC: 'n Kontrak van elke werknemer kan op ‘n steekproef basis aan die assessor getoon word. Die kontrakte kom ooreen met die toepaslike wetgewing en/of kollektiewe bedingingsooreenkomste. Beide die werknemer en die werkgewer het dit geteken.  Rekords bevat ten minste volle name, nasionaliteit, posbeskrywing, geboortedatum, datum van inskrywing, die gewone werksure, loon en die indiensnemingsperiode (bv. permanent, termyn or dagarbeider ens.) en vir nie-nasionale werknemers hul wettige status en werkspermit.  Die kontrak wys nie enige teenstrydigheid t.o.v.  die verklaring oor goeie sosiale praktyke nie. Rekords van die werknemers moet beskikbaar wees vir ten minste 24 maande..</t>
  </si>
  <si>
    <t>Lukrake inspeksies toon die beskikbaarheid van geskrewe kontrakte van alle werknemers aan en is deur albei partye geteken.</t>
  </si>
  <si>
    <t>Daar is bewyse dat die werknemers die korrekte kontrak het volgens nasionale wetgewing en/of kollektiewe bedingingsooreenkomste (soos gestipuleer in die toepaslike GRASP Nasionale Interpretasie Riglyn)</t>
  </si>
  <si>
    <t>Die werkskontrakte sluit ten minste basiese inligting in oor die werknemer se naam, geboortedatum en nasionaliteit volgens die toepaslike GRASP Nasionale Interpretasie Riglyn.</t>
  </si>
  <si>
    <t>Die werkskontrakte of aanhangsels tot die kontrake sluit basiese inligting in oor die kontrakperiode (bv. permanent, termyn of dagarbeider ens.), die loon, werksure, aftye en 'n basiese posbeskrywing.</t>
  </si>
  <si>
    <t>Daar is geen teenstrydigheid in die kontrak met die verklaring rakende goeie sosiale praktyk nie.</t>
  </si>
  <si>
    <t>Indien nie-nasionale werknemers vir die maatskappy werk, dui rekords hul wettige status van indiensneming deur die maatskappy aan.  'n Toepaslike werkspermit is beskikbaar.</t>
  </si>
  <si>
    <t>Rekords van die werknemers moet ten minste vir 24 maande beskikbaar wees..</t>
  </si>
  <si>
    <t>SALARISSTROKIES</t>
  </si>
  <si>
    <t xml:space="preserve">CP: Is daar gedokumenteerde bewyse wat gereelde betaling van salaris volgens ooreenstemming met die klousule in die kontrak aandui? 
CC: Die werknemer wys voldoende dokumentasie van gereelde salarisoorplasing (bv. werknemer se handtekening op die salarisstrokie, bankoorplasing). Werknemers teken of ontvang kwitansies van salarisstrokies/betalingsregister wat die betaling vir hulle deursigtig en omvattend maak.  Gereelde betaling van die werknemers gedurende die laaste 24 maande word gedokumenteer.
</t>
  </si>
  <si>
    <t>Gedokumenteerde bewyse dat die betaling op ‘n bepaalde tydstip gemaak word (bv salarisstrokies of betalingsregisters) is beskikbaar vir die werknemers (lukrake inspeksies)</t>
  </si>
  <si>
    <t>Salarisstrokies of betalingsregisters dui aan dat betalings gemaak word in ooreenstemming met die werkskontrakte (bv. werknemers se handtekening op salarisstrokies, bankoorplasing, ens.)</t>
  </si>
  <si>
    <t>Die rekords van betalings word vir ten minste 24 maande gehou.</t>
  </si>
  <si>
    <t>LONE</t>
  </si>
  <si>
    <t>CP: Dui salarisstrokies/betalingsregisters ooreenstemming van die betaling aan met ten minste  wettige regulasies en/of kollektiewe bedingingsooreenkomste?
CC: Lone en oortydbetalings word gedokumenteer op die salarisstrokies/betalingsregisters wat voldoen aan wetgewingsregulasies (minimum lone) en/of kollektiewe bedingingsooreenkomste soos gespesifiseer in die GRASP Nasionale Interpretasie Riglyn. Indien betaling per eenheid bereken word sal werknemers in staat wees om ten minste die wettige minimum loon te kry (op gemiddeld) binne die gewone werksure.</t>
  </si>
  <si>
    <t>Salarisstrokies of betalingsregisters dui die hoeveelheid vergoeding aan,  t.o.v werkure of oes hoeveelhede, insluitend oortyd (ure/dae+) aan.</t>
  </si>
  <si>
    <t>Lone en oortydbetalings, soos aangedui in die rekords, is volgens die kontrakte en dui voldoening aan nasionale arbeidsregulasies aan  (minimum lone), en/of kollektiewe bedingsooreenkomste soos gespesifiseer in die GRASP Nasionale Interpretasie Riglyn.</t>
  </si>
  <si>
    <t>Onafhanklik van die berekeningseenheid, dui salarisstrokies/betalingsregisters aan dat werknemers gemiddeld ten minste die wettige minimum loon binne gewone werkstye verdien (veral wanneer stuk-tarief geimplementeer word). As daar aftrekkings van salarisse is, en werknemers onder die minimum loon betaal word, moet die aftrekkings skriftelik gemotiveer word.</t>
  </si>
  <si>
    <t>NIE-INDIENSNEMING VAN MINDERJARIGES</t>
  </si>
  <si>
    <t>CP: Dui die rekords aan dat geen minderjariges indiens is by die maatskappy nie?
CC: Rekords dui voldoening aan van nasionale wetgewing rakende minimum ouderdom van werknemer.  Indien nie ingesluit deur nasionale wetgewing nie word kinders onder die ouderdom van 15 jaar nie in diens geneem nie. 
Indien kinders – as kern familie – by die maatskappy werk, is hulle nie betrokke by werk wat gevaarlik sal wees vir hul gesondheid en veiligheid nie, hul ontwikkeling in die gedrang sal bring nie, of voorkom dat hulle nie hul verpligte skoolopleiding kan voltooi nie.</t>
  </si>
  <si>
    <t>Geboortedatums op die rekords wys dat geen werknemer onder die wettige minimum ouderdom is nie of, indien nie soos gespesifiseer deur die GRASP Nasionale Interpretasie Riglyn, nie onder die ouderdom van 15 is nie.</t>
  </si>
  <si>
    <t>Indien kinders – as kern familie – werk by die maatskappy, hulle nie betrokke is by werk wat gevaarlik sal wees vir hul gesondheid en veiligheid nie (volgens die toepaslike IFA "All Farm Base Module") wat hulle ontwikkeling in gedrang kan bring of hul weerhou daarvan om hul verpligte skoolopleiding te voltooi nie.</t>
  </si>
  <si>
    <t>TOEGANG TOT VERPLIGTE SKOOLOPLEIDING</t>
  </si>
  <si>
    <t>CP: Het die kinders van werknemers wat op die maatskappy se produksie/hanteringsterrein woon toegang tot verpligte skoolopleiding?
CC: Daar is gedokumenteerde bewyse dat kinders van werknemers (volgens die nasionale wetgewing) wat teen verpligte skoolouderdom op die maatskappy se produksie/hanteringsterreine bly toegang het tot verpligte skoolopleiding, hetsy deur middel van vervoer wat voorsien word na 'n openbare skool óf  deur op-die-terrein-onderrig.</t>
  </si>
  <si>
    <t>Daar is 'n lys van alle kinders in die ouderdom van verpligte skoolopleiding wat op die maatskappy se produksie/hanteringsterreine bly met voldoende aanduidings van naam van ouers, geboortedatum, skoolbywoning ens. Kinders van bestuur mag uitgesluit word.</t>
  </si>
  <si>
    <t>Daar is bewys van vervoer geriewe indien kinders nie die skool kan bereik binne die aanvaarde stapafstand nie ('n halfuur se stap of volgens die GRASP Nasionale Interpretasie Riglyn).</t>
  </si>
  <si>
    <t>Daar is bewys van 'n op-die-terrein-onderrigsisteem wanneer toegang tot skole nie beskikbaar is nie.</t>
  </si>
  <si>
    <t>TYD OPNAME-STELSEL</t>
  </si>
  <si>
    <t>CP: Is daar 'n tyd opname-stelsel wat daaglikse werksure en oortyd op 'n daaglikse basis vir die werknemers aandui?
CC: Daar is 'n daaglikse tyd opname-stelsel geimplementeer volgens die grootte van die maatskappy wat werksure en oortyd deursigtig maak vir beide werknemers en werkgewer.   Werksure van die werknemers gedurende die laaste 24 maande is gedokumenteer.   Rekords word op 'n gereelde basis deur die werknemers goedgekeur en is toeganglik vir die werknemersverteenwoordiger(s).</t>
  </si>
  <si>
    <t>n Tyd opname-stelsel is volgens die grootte van die maatskappy (bv. tydskedule, kontrole klok, elektroniese kaarte, ens.) geimplementeer.</t>
  </si>
  <si>
    <t>Die rekords wys daagliks die gereelde werksure van werknemers.</t>
  </si>
  <si>
    <t>Die rekords wys daagliks oortyd ure van alle werknemers soos deur kontrakte per wetgewing gedefinieer.</t>
  </si>
  <si>
    <t>Die rekords dui  (op 'n daaglikse basis) afdae/feesdae vir die werknemers aan.</t>
  </si>
  <si>
    <t>Die werksrekords word gereeld deur die werknemers goedgekeur (bv. gereeld getekende rekordblad, kontrole klok).</t>
  </si>
  <si>
    <t>Toegang tot hierdie rekords word aan die werknemersverteenwoordiger(s) gegee.</t>
  </si>
  <si>
    <t>Die rekords word vir ten minste 24 maande gehou.</t>
  </si>
  <si>
    <t>WERKSURE EN AFTYE</t>
  </si>
  <si>
    <t>CP: Word werksure en aftye in die tydrekords gedokumenteer wat ooreenstem met die toepaslike wetgewing en/of kollektiewe bedingingssooreenkomste?
CC: Gedokumenteerde werksure, afdae en rusdae is in lyn met toepaslike wetgewing en/of kollektiewe bedingingsooreennkomste. Indien dit nie strenger beheer word deur wetgewing nie, sal rekords toon dat gereelde weeklikse werksure nie 'n maksimum van 48 uur oorskry nie. Gedurende piekseisoen (oestyd), sal die weeklikse werkstyd nie 'n maksimum van 60 ure oorskry nie. Rusdae/afdae word ook gewaarborg gedurende piekseisoen.</t>
  </si>
  <si>
    <t>Inligting oor geldige arbeidsregulasies en/of kollektiewe bedingingsooreennkomste rakende werksure en aftye is beskikbaar (bv. in die GRASP Nasionale Interpretasie Riglyn).</t>
  </si>
  <si>
    <t>Werksure, insluitende oortyd soos aangedui in die rekords dui ooreenstemming aan met wetgewingsregulasies en/of kollektiewe bedingingsooreenkomste.</t>
  </si>
  <si>
    <t>Afdae/rusdae soos aangedui in die rekords dui ooreenstemming aan met nasionale regulasies en/of bedingingsooreenkomste.</t>
  </si>
  <si>
    <t>Indien nie  strenger deur aansoekwetgewing gereguleer word nie , sal gereelde weeklikse werkstye  nie 48 uur oorskry nie. Gedurende piekseisoen (oestyd), sal weeklikse werkstyd,  nie 60 ure oorskry nie.</t>
  </si>
  <si>
    <t>Die rekords dui aan dat rusdae/afdae ook gewaarborg word gedurende piekseisoen.</t>
  </si>
  <si>
    <t>AANBEVELINGS VIR GOEIE PRAKTYK</t>
  </si>
  <si>
    <t>ADDISIONELE SOSIALE VOORDELE</t>
  </si>
  <si>
    <t>Watter ander vorme van sosiale voordele word vir die werknemer, hul familie en/of die gemeentskap deur die maatskappy aangebied?
Spesifiseer asseblief (voordele vir goeie en veilige werksverrigting, bonus betaling, ondersteuning of professionele ontwikkeling, sosiale voordele, kindersorg, verbetering van sosiale omgewing ens.).</t>
  </si>
  <si>
    <t>N.V.T.</t>
  </si>
  <si>
    <t>Hierdie veld is verpligtend</t>
  </si>
  <si>
    <t>Voldoen ten volle</t>
  </si>
  <si>
    <t>Verbeterings nodig</t>
  </si>
  <si>
    <t>"Not compliant" maar sekere stappe geneem</t>
  </si>
  <si>
    <t>Voldoen nie</t>
  </si>
  <si>
    <t>Kontrolepunt Voldoeningsvlak</t>
  </si>
  <si>
    <t>Kontrolepunt Totaal (afhangend van die resultaat van die sub-kontrolepunte):</t>
  </si>
  <si>
    <t>Nr. van kontrolepunte met "Not compliant" of "Not compliant, maar sekere stappe moet geneem word" (moet 0 wees om sodoende top en tweede vlak voldoening te bereik):</t>
  </si>
  <si>
    <t>Algehele Assesseringstotaal:</t>
  </si>
  <si>
    <t>Algehele Voldoening aan Assesseringsvlak:</t>
  </si>
  <si>
    <t>GRASP Kontrolelys – Weergawe 1.3 (om gebruik te word vir die oplaai na GLOBALG.A.P. Databasis)</t>
  </si>
  <si>
    <t>GRASP Kontrolelys – Weergawe 1.3</t>
  </si>
  <si>
    <t>Geldig vanaf:  1 Julie 2015</t>
  </si>
  <si>
    <t>Verpligtend vanaf: 1 Oktober 2015</t>
  </si>
  <si>
    <t>Kies u voorkeurtaal:</t>
  </si>
  <si>
    <t>HOE OM HIERDIE KONTROLELYS TE GEBRUIK</t>
  </si>
  <si>
    <t>Hierdie GRASP Kontrolelys sal gebruik word deur assessors wat die implementering van die GRASP Module beoordeel. GRASP is die afkorting vir ”GLOBALG.A.P Risiko-ontleding vir Sosiale Praktyke”. Na die evaluasie sal die ingevulde kontrolelys op die GLOBALG.A.P databasis gelaai word.</t>
  </si>
  <si>
    <t>VEREISTES VIR GRASP ASSESSORS</t>
  </si>
  <si>
    <t>Die GRASP evaluering kan deur GLOBALG.A.P. goedgekeurde ouditeure/inspekteurs, wat die GRASP aanlynopleiding en aanlyntoets suksesvol voltooi het, en opgelei is deur die interne opleier, gedoen word.  In lande sonder 'n Nasionale GRASP Interpretasie Riglyn, moet die ouditeur/inspekteur wat die evaluering doen addisionele kwalifikasies hê:  ten minste 'n SA8000 Inleidende &amp; Basiese Ouditeursopleidingskursus (5 dae) of 'n minimum van 5 sosiale oudits in landbou ("Fair Trade" (FLO), SA8000, "SEDEX smeta", "BSCI Primary Production").  Sien asseblief verdere besonderhede in die GRASP Algemene Regulasies.</t>
  </si>
  <si>
    <t>VEREISTES VIR PRODUSENTE</t>
  </si>
  <si>
    <t>GRASP is ‘n vrywillige, addisionele module en maak nie deel uit van die geakkrediteerde GLOBALG.A.P Sertifisering nie. Dit komplimenteer egter die GLOBALG.A.P “Integrated Farm Assurance” (IFA) en Plantvoortplantings-materiaal (PPM)-standaarde ten opsigte van goeie sosiale praktyke. Dus kan slegs produsente / produsentegroepe wat GLOBALG.A.P gesertifiseer is, of volgens 'n maatstafskema gesertifiseer is (of in die proses van sertifisering is), registreer vir ‘n GRASP Evaluering.</t>
  </si>
  <si>
    <t>HOE OM VERSLAG TE DOEN OP GRASP-EVALUERING</t>
  </si>
  <si>
    <t>Voldoening aan die kontrolepunte is vrywillig en het geen invloed op die GLOBALG.A.P Sertifisering nie. Maar indien ‘n produsent besluit om die evaluering te ondergaan, is die oplaai van die ingevulde kontrolelys(te) op die GLOBALG.A.P. Databasis verpligtend. Na die evaluering moet beide die produsent en die ouditeur/inspekteur die voltooide GRASP Kontrolelys teken. Die resultate van die evaluering sal dan sigbaar wees op die GLOBALG.A.P Databasis (bewys van evaluering).  Met die oplaai van die kontrolelys moet inligting op so ‘n manier bygevoeg word, sonder om name, vanne of ander persoonlike data te noem wat 'n persoon duidelik kan identifiseer.   In plaas van dit kan die voorletters/ander afkortings, die posisie van die werknemer of interne kodes/nommers wat toegeken is deur die produsent/maatskappy, gebruik word.</t>
  </si>
  <si>
    <t>NASIONALE INTERPRETASIE RIGLYNE</t>
  </si>
  <si>
    <t>Wetlike vereistes met betrekking tot die kontrolepunte verskil van land tot land (bv. die minimum loon, ouderdom van wettige indi-ensneming, werksure, ens.). Waar die relevante wetgewing meer vereis as GRASP, word GRASP deur die wetgewing oorskryf. Waar daar geen wetgewing is nie (of wetgewing nie so streng is nie), verskaf GRASP die minimum voldoeningsvereiste. Die Nasi-onale Interpretasie Riglyne (beskikbaar op die GLOBALG.A.P. Webblad) maak vereistes aan produsente en assessors deursigtig.  GRASP kan ook in lande, sonder 'n Nasionale Interpretasie Riglyn, ge-evalueer word, maar moet dan deur 'n ouditeur of inspekteur met addisionele kwalifikasies in sosiale ouditering soos gespesifi-seer in die GRASP-Algemene Regulasies gedoen word. Indien produsente belang sou stel in 'n GRASP-Evaluering en daar is nog nie 'n Interpretasie Riglyn vir daardie land beskikbaar nie, kontak asseblief die GLOBALG.A.P. Sekretariaat vir 'n oplossing.</t>
  </si>
  <si>
    <t>HOE OM DIE GRASP KONTROLELYS IN TE VUL</t>
  </si>
  <si>
    <t>Die GRASP-Kontrolepunte is op 'n komplekse manier geformu-leer, en dek in meeste gevalle meer as een aspek. Ten einde die vereistes meer verstaanbaar te maak, word hierdie kontrolelys gebruik om elke kontrolepunt te evalueer. Elke kontrolepunt is die basis vir verskeie vrae in die kontrolelys wat die stappe wat ge-neem moet word duidelik stipuleer om sodoende aan die Kontro-lepunt- en Voldoenings-vereistes te voldoen en 'n oorsig te gee aan die assessor. Die antwoorde laat toe dat 'n telling op ‚n skaal vir elke Kontrolepunt- en Voldoeningsvereistes gegee word om vas te stel of die produsent voldoen of nie.</t>
  </si>
  <si>
    <t>Vir Opsie 1 produsente en vir die eksterne ge-evalueerde produsentegroepslede:  
In die laaste kolom word die assessor versoek om voldoening aan te dui van elke sub-punt (Ja/Nee/Nie van toepassing).</t>
  </si>
  <si>
    <t>Vir Opsie 2 moet die assessor:</t>
  </si>
  <si>
    <t>1.  'n Evaluering uitvoer met die vierkantswortel van alle produsentegroepslede (met die kontrolelys vir individuele 
produsente).</t>
  </si>
  <si>
    <t>2.  Die eksterne resultate oplaai.</t>
  </si>
  <si>
    <t>Vir al die kontrolepunte moet bewyse en opmerkings gegee word en regstellende aksies gelys word.</t>
  </si>
  <si>
    <t>Nie van toepassing sal slegs gegee word in uitsonderlike gevalle en moet altyd verduidelik word in die opmerkingskolom.</t>
  </si>
  <si>
    <t>EVALUERINGSTEGNIEKE: OPSOMMING</t>
  </si>
  <si>
    <t>Om sosiale kwessies te evalueer, word 'n besondere vlak van sensitiwiteit van die assessor vereis. Neem die volgende punte in ag as jy die GRASP-Module evalueer:</t>
  </si>
  <si>
    <t xml:space="preserve">•  Berei asseblief goed voor vir die GRASP-Evaluering. Jy moet op hoogte wees van die mees onlangse informasie t.o.v. wetlike regulasies, onderhandelings-ooreenkomste, ens. Die Nasionale Interpretasie Riglyn ondersteun jou voorbereiding.  Maak seker dat die verantwoordelike persoon vir die implementering van GRASP asook die werknemer se verteenwoordiger(s) die Nasionale Interpretasie Riglyn ontvang en gelees het.
• Lees asseblief ook die Implementeringsriglyn: 
• Gee vrae en antwoorde onmiddellik aan die persoon verant-woordelik vir die implementering van GRASP en aan die wer-knemers se verteenwoordiger(s).
</t>
  </si>
  <si>
    <t>•  Jy hoef nie noodwendig by die volgorde in die Kontrolelys te bly nie, maar gaan voort soos die situasie hom voordoen.  Dit is dalk makliker om eerste met nie-kritiese sake en dokument-kontroles te begin en dan voort te gaan met die meer sensi-tiewe onderwerpe.</t>
  </si>
  <si>
    <t>•  Maak veral seker tydens jou gesprek met die werknemersver-teenwoordiger(s) dat hy/sy in ‘n omgewing is waar hy/sy open-lik kan praat – sonder dat die bestuur teenwoordig is.</t>
  </si>
  <si>
    <t>•  Skep altyd ‘n goeie atmosfeer tussen jou en die mense met wie jy praat.</t>
  </si>
  <si>
    <t xml:space="preserve">• Wees altyd bewus van jou nie-verbale kommunikasie (ge-sigsuitdrukking, gebare, ens.). Moet nooit die plaas met 'n Kontrolelys voor jou gesig nie inspekteer nie.  Dit is belangrik dat jy die Kontrolepunte uit jou kop moet ken wanneer jy die evaluering doen. </t>
  </si>
  <si>
    <t>• Indien jy vermoed dat jy nie die waarheid vertel word nie, vind ander maniere om die saak te verduidelik: gaan meer doku-mente na, praat met ‘n ander persoon, herformuleer jou vraag op 'n later stadium.</t>
  </si>
  <si>
    <t xml:space="preserve">Vir hulp of terugvoer op hierdie templaat, kontak asseblief die Kliënte Ondersteuningspan:
Tel. +49 (0) 221 57993 18
Faks. +49 (0) 221 57993 89
customer_support@globalgap.org  </t>
  </si>
  <si>
    <t>ONDERSTEUNENDE SIMBOLE</t>
  </si>
  <si>
    <t>Terreininspeksie</t>
  </si>
  <si>
    <t>Vraag aan die Werknemersverteenwoordiger (ER)</t>
  </si>
  <si>
    <t>Vraag aan die Bestuurder</t>
  </si>
  <si>
    <t>Rekord Verifikasie</t>
  </si>
  <si>
    <t>Vraag aan die persoon verantwoordelik vir die implementering van GRASP – RGSP (voorheen verantwoordelik vir werkers se Gesondheid, Veiligheid en Welsyn)</t>
  </si>
  <si>
    <t>Hoe om hierdie berekening ("read only") te gebruik</t>
  </si>
  <si>
    <t>Moet asseblief nie enige van die waardes verander nie aangesien hulle outomaties vanaf die kontrolelys blad geneem word. Die berekening is slegs 'n voorskou vir die ouditeur. Die finale en erkende berekening word in die GLOBALG.A.P. Databasis gedoen en word gebaseer op jou insette.  Sien asseblief die GRASP Algemene Reels vir enige vrae oor die berekenings model.</t>
  </si>
  <si>
    <t xml:space="preserve">Hierdie Kontrolelys-templaat is bedoel om ingevul te word vir die GRASP Assessering in Opsie 1.   Om die taalvoorkeur te verander gebruik asseblief die "drop down" merk by "Inleiding" op die blad. Vul asseblief die assesseringsresultate in by kolom H.  Alle ander inligting op hierdie templaat is gemaak om u die beste te ondersteun by die invul van hierdie kontrolelys.   Om hierdie templaat te gebruik is vrywillig:  Indien u met 'n "interface" of ander IT-oplossings werk, voel vry om u eie template te gebruik maar maak seker om kolomme A en B in te sluit (huidiglik vervaag).   Die nuutste weergawe van hierdie templaat kan afgelaai word vanaf die GLOBALG.A.P. webblad. </t>
  </si>
  <si>
    <t>Afrikaans</t>
  </si>
  <si>
    <t>GLOBALG.A.P. SZOCIÁLIS GYAKORLAT KOCKÁZATÉRTÉKELÉSE (GRASP)</t>
  </si>
  <si>
    <t xml:space="preserve">A termelő rendelkezik más olyan audittal vagy tanúsítvánnyal, amely a szociális gyakorlatokat is értékeli? Ha igen, melyik? </t>
  </si>
  <si>
    <t xml:space="preserve">A termékek kezelésére használt létesítményekben vannak előírt szociális standardok? </t>
  </si>
  <si>
    <t>De resultaten van de verkiezing (naam werknemersvertegenwoordiger(s) of, in het geval van een raad, de samenstelling van de raad) zijn naar alle werknemers gecommuniceerd.</t>
  </si>
  <si>
    <t>Er is schriftelijk bewijs dat er regelmatig bijeenkomsten volgens een vooraf bepaalde frequentie plaatsvinden tussen de werknemersvertegenwoordiger(s) en de bedrijfsleiding waar onderwerpen die betrekking hebben op GRASP worden besproken.</t>
  </si>
  <si>
    <t>Klachten en suggesties worden besproken in bijeenkomsten tussen de werknemersvertegenwoordiger(s) en de bedrijfsleiding.</t>
  </si>
  <si>
    <t xml:space="preserve">
JÓ SZOCIÁLIS GYAKORLATTAL KAPCSOLATOS NYILATKOZAT</t>
  </si>
  <si>
    <t>EP: Létezik-e egy az emberi jogokat figyelembe vevő, jó szociális gyakorlatról szóló nyilatkozat, amit a vezetés és a munkavállalói képviselő is aláírt, és erről tájékoztatták-e a munkavállalókat?
TK: Létezik egy nyilatkozat, amelyet a vezetőség és a munkavállalók képviselője aláírt, bemutatott és a gyakorlatban is megvalósított, amely biztosítja a jó szociális gyakorlatot és az emberi jogokat minden munkavállalónál. Ez a nyilatkozat elkötelezi magát legalább az ILO alapvető munkaügyi egyezményei (ILO- egyezmények 111-es a hátrányos megkülönböztetésről, 138-as és 182-es a minimális életkorról és a gyermekmunkáról, 29-es és 105-ös a kényszermunkáról, 87-es az egyesülési szabadságról, 98-as a kollektív tárgyalások szervezésének jogáról, 100-as egyenlő díjazásról és 99-es a minimálbérről), valamint az átlátható és diszkriminációmentes munkaerő-felvételi eljárások és reklamációs eljárások mellett. A nyilatkozat biztosítja, hogy a munkavállalók képviselői panaszt tehetnek anélkül, hogy személyes szankció(k)ban részesülnének. A munkavállalókat tájékoztatták erről a nyilatkozatról és legalább 3 évente felülvizsgálják, vagy amikor csak szükséges.</t>
  </si>
  <si>
    <t>Beheerspunt: Hebben de voor de implementatie van GRASP (RGSP) verantwoordelijke persoon en de werknemersvertegenwoordiger(s) kennis van en/of toegang tot recente nationale arbeidsvoorschriften?
Vereiste: De voor de implementatie van GRASP (RGSP) verantwoordelijke persoon en de werknemersvertegenwoordiger(s) hebben kennis van en/of toegang tot recente nationale arbeidsvoorschriften, zoals bruto- en minimumlonen, arbeidsuren, vakbondslidmaatschap, anti-discriminatie, kinderarbeid, arbeidsovereenkomsten, vakantie- en zwangerschapsverlof. Zowel de RGSP als de werknemersvertegenwoordiger(s) kennen de essentiële punten van arbeidsvoorwaarden voor in de landbouw, zoals geformuleerd in de toepasselijke landelijke interpretatierichtlijnen voor GRASP.</t>
  </si>
  <si>
    <t>De RGSP voorziet de werknemersvertegenwoordiger(s) van de geldige arbeidsvoorschriften (bijv. de landelijke interpretatierichtlijnen voor GRASP).</t>
  </si>
  <si>
    <t>De RGSP en de werknemersvertegenwoordiger(s) hebben kennis van of toegang tot de geldige arbeidsvoorschriften over bruto- en minimumlonen en inhoudingen op lonen.</t>
  </si>
  <si>
    <t>De RGSP en de werknemersvertegenwoordiger(s) hebben kennis van of toegang tot de geldige arbeidsvoorschriften over arbeidsuren.</t>
  </si>
  <si>
    <t>De RGSP en de werknemersvertegenwoordiger(s) hebben kennis van of toegang tot de geldige arbeidsvoorschriften over de vrijheid van vereniging en het recht op collectieve onderhandelingen.</t>
  </si>
  <si>
    <t>De RGSP en de werknemersvertegenwoordiger(s) hebben kennis van of toegang tot de geldige arbeidsvoorschriften over antidiscriminatie.</t>
  </si>
  <si>
    <t>De RGSP en de werknemersvertegenwoordiger(s) hebben kennis van of toegang tot de geldige arbeidsvoorschriften over kinderarbeid en de minimumleeftijd voor tewerkstelling.</t>
  </si>
  <si>
    <t>De RGSP en de werknemersvertegenwoordiger(s) hebben kennis van of toegang tot de geldige arbeidsvoorschriften over vakantie- en zwangerschapsverlof.</t>
  </si>
  <si>
    <t>EP: Be tudják-e mutatni a munkaszerződések másolatait? A munkaszerződések megfelelnek-e a hatályos jogszabályoknak és/vagy a kollektív megállapodásoknak; megtalálhatók-e a szerződésben a legalább a következő információk: teljes név, nemzetiség, munkaköri leírás, születés időpontja, belépés időpontja, rendes munkaidő, fizetés és amunkaviszony időtartama? Aláírta-e mind a munkavállaló mind a munkáltató?
TK: Minden munkavállaló szerződése szúrópróbaszerűen bemutatható az értékelő kérésére. A munkaszerződések megfelelnek a hatályos jogszabályoknak és/vagy a kollektív megállapodásoknak. Mind a munkavállaló, illetve a munkáltató aláírta azokat. A feljegyzésekben megtalálhatók legalább a következő információk: teljes név, nemzetiség, munkaköri leírás, születés időpontja, belépés időpontja, rendes munkaidő, fizetés és az munkaviszony időtartama (pl.: állandó, időszakos alkalmazás, napszámos, stb.), illetve a nem nemzeti munkavállalók esetében a jogi sztátuszuk és a munkavállalási engedélyük. A szerződésben nem található olyan pont, amely ellentmondana a jó szociális gyakorlattal kapcsolatos nyilatkozatnak. Az összes munkavállaló szerződéseinek hozzáférhetőnek kell lennie legalább 24 hónapig.</t>
  </si>
  <si>
    <t>A szerződésben nincs ellentmondás a szociális gyakorlatról szóló nyilatkozattal.</t>
  </si>
  <si>
    <t>A vállalat milyen más szociális juttatást biztosít a munkavállalónak, családjának és/vagy a közösségnek? 
Kérjük, részletezze (a jó és biztonságos munkavégzéssel kapcsolatos ösztönzések, bónusz, szakmai fejlődés támogatása, szociális juttatások, gyermekápolás, környezet fejlesztése, stb.).</t>
  </si>
  <si>
    <t>Ez a GRASP Ellenőrzési lista azon értékelők számára használatos, akik a GRASP modul megvalósítását értékelik. A GRASP a GLOBALG.A.P. szociális gyakorlat kockázatértékelés  rövidítése. Az értékelés után a kitöltött ellenőrzési listát fel kell tölteni a GLOBALG.A.P. adatbázisba.</t>
  </si>
  <si>
    <t>A GRASP értékelést a GLOBALG.A.P. által jóváhagyott auditorok/értékelők végezhetik el, akik sikeresen teljesítették a GRASP online tréningjét és tesztjét, illetve akik részt vettek a tanúsító szervezeten belüli oktatók által tartott tréningeken. Azokban az országokban, ahol nincsenek GRASP Nemzeti Alkalmazási Irányelvek, az értékelést végző auditoroknak/értékelőknek további követelményeknek is meg kell felelniük: legalább SA8000 bevezető és alap auditori tréning (5 napos) vagy minimum 5 mezőgazdasági területen végzett szociális audit (Fair Trade (FLO), SA8000, BSCI Primary Production). További információkat a GRASP Általános Szabályokban talál.</t>
  </si>
  <si>
    <t>GRASP egy szabadon választható modul, ami nem része az akkreditált GLOBALG.A.P. tanúsítványnak. Mivel ez egy logikus kiegészítése a GLOBALG.A.P. szabványoknak ahelyes szociális gyakorlatra vonatkozóan, ezért csak olyan termelők/termelői csoportok kérhetik a GRASP értékelést, akik GLOBALG.A.P. tanúsítással, illetve elismert (benchmarking/AMC) program tanúsítással rendelkeznek (vagy a tanúsítás megszerzése éppen folyamatban van).</t>
  </si>
  <si>
    <t>A szociális kérdések értékeléséhez az értékelő speciális érzékenysége szükséges. Kérjük ügyeljen az alábbi pontokra a GRASP modul értékelésénél:</t>
  </si>
  <si>
    <t>This field is limited to 4.000 bytes. It means that you can enter 1.000 to 4.000 characters depending on your checklist language.</t>
  </si>
  <si>
    <t>In dieses Feld können Sie einen Text mit max. 4000 bytes eingeben. Abhängig von der Sprache der Checkliste bedeutet dies eine Zeichenanzahl zwischen 1000-4000.</t>
  </si>
  <si>
    <t>El campo está limitado a 4000 bytes. Esto significa que puede entrar de 1000 a 4000 caracteres, dependiendo del idioma del checklist.</t>
  </si>
  <si>
    <t>Questo campo è limitato a 4.000 byte. Ciò significa che è possibile immettere 1.000 a 4.000 caratteri dipendente dalla lingua di checklist.</t>
  </si>
  <si>
    <t>Dit veld is beperkt tot maximaal 4.000 bytes. Dit betekent dat je 1.000-4.000 tekens kunt invoeren, afhankelijk van de taal van de checklist.</t>
  </si>
  <si>
    <t>A szöveg nagysága max. 4000 byte lehet. A használt nyelvtől függően a szöveg hossza 1000-töl 4000 betűig terjedhet.</t>
  </si>
  <si>
    <t>Le champ de saisie est limité à  4.000 bytes. Ça signifie que vous pouvez entrer 1.000 à 4.000 caractères, dèpendant de votre langue de la checklist.</t>
  </si>
  <si>
    <t>Hierdie teksveld is beperk tot 4.000 bytes. Dit beteken jy kan slegs 1000 tot 4000 karakters gebruik afhangend van die taal.</t>
  </si>
  <si>
    <t>Company description:</t>
  </si>
  <si>
    <t>Angaben über den Betrieb:</t>
  </si>
  <si>
    <t>Descripción de la empresa:</t>
  </si>
  <si>
    <t>Descrizione dell’azienda:</t>
  </si>
  <si>
    <t>Beschrijving van het bedrijf:</t>
  </si>
  <si>
    <t>A vállalat bemutatása:</t>
  </si>
  <si>
    <t>Description de l’entreprise:</t>
  </si>
  <si>
    <t>Beskrywing van Maatskappy:</t>
  </si>
  <si>
    <t>T180-O1-V3</t>
  </si>
  <si>
    <t>l40</t>
  </si>
  <si>
    <t>Edition 3.1, valid from 1 November 2016, mandatory from 1 Feburary 2017</t>
  </si>
  <si>
    <t>Edition 3.1, gültig ab 1. November 2016, verpflichtend ab 1. Februar 2017</t>
  </si>
  <si>
    <t>Edition 3.1, válido a partir de 1 Noviembre 2016, obligatorio a partir de 1 Febrero 2017</t>
  </si>
  <si>
    <t>Edition 3.1, dalida dal: 1° novembre 2016, obbligatoria dal 1° febbraio 2017</t>
  </si>
  <si>
    <t>Edtion 3.1, geldig vanaf 1 november 2016, verplicht vanaf 1 februari 2017</t>
  </si>
  <si>
    <t>Edition 3.1, érvényes 2016. novmeber 1-től, kötelező 2017. február 1-től</t>
  </si>
  <si>
    <t>Edition 3.1, en vigueur depuis le 1er novembre 2016, obligatoire à partir du 1er février 2017</t>
  </si>
  <si>
    <t>Edition 3.1, geldig vanaf 1 November 2016, verpligtend vanaf 1 Februarie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</si>
</sst>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2"/>
      <name val="Calibri"/>
      <scheme val="minor"/>
    </font>
    <font>
      <sz val="12"/>
      <color theme="1"/>
      <name val="Arial"/>
    </font>
    <font>
      <sz val="12"/>
      <color rgb="FF000000"/>
      <name val="Arial"/>
    </font>
    <font>
      <b/>
      <sz val="12"/>
      <color theme="1"/>
      <name val="Arial"/>
    </font>
    <font>
      <sz val="12"/>
      <name val="Arial"/>
    </font>
    <font>
      <b/>
      <sz val="12"/>
      <name val="Arial"/>
    </font>
    <font>
      <sz val="16"/>
      <color theme="1"/>
      <name val="Arial"/>
    </font>
    <font>
      <b/>
      <sz val="16"/>
      <color theme="1"/>
      <name val="Arial"/>
    </font>
    <font>
      <b/>
      <sz val="12"/>
      <color rgb="FF008000"/>
      <name val="Arial"/>
    </font>
    <font>
      <sz val="12"/>
      <color theme="0"/>
      <name val="Arial"/>
    </font>
    <font>
      <b/>
      <sz val="16"/>
      <color rgb="FF000000"/>
      <name val="Arial"/>
    </font>
    <font>
      <sz val="8"/>
      <name val="Calibri"/>
      <family val="2"/>
      <scheme val="minor"/>
    </font>
    <font>
      <b/>
      <sz val="14"/>
      <color theme="0"/>
      <name val="Arial"/>
    </font>
    <font>
      <b/>
      <sz val="12"/>
      <color theme="0"/>
      <name val="Arial"/>
    </font>
    <font>
      <b/>
      <sz val="12"/>
      <color rgb="FF009CDE"/>
      <name val="Arial"/>
    </font>
    <font>
      <b/>
      <sz val="16"/>
      <color rgb="FF009CDE"/>
      <name val="Arial"/>
    </font>
    <font>
      <sz val="12"/>
      <color theme="0"/>
      <name val="Calibri"/>
      <family val="2"/>
      <scheme val="minor"/>
    </font>
    <font>
      <sz val="11"/>
      <color rgb="FF323200"/>
      <name val="Arial"/>
      <family val="2"/>
    </font>
    <font>
      <sz val="12"/>
      <color theme="1"/>
      <name val="Calibri"/>
      <family val="2"/>
    </font>
    <font>
      <sz val="12"/>
      <color rgb="FFFF0000"/>
      <name val="Calibri"/>
      <family val="2"/>
      <scheme val="minor"/>
    </font>
    <font>
      <sz val="11"/>
      <color rgb="FFFF0000"/>
      <name val="Arial"/>
    </font>
    <font>
      <b/>
      <sz val="11"/>
      <color rgb="FFFF0000"/>
      <name val="Arial"/>
    </font>
    <font>
      <b/>
      <sz val="16"/>
      <color rgb="FFFF0000"/>
      <name val="Arial"/>
    </font>
  </fonts>
  <fills count="9">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009CDE"/>
        <bgColor indexed="64"/>
      </patternFill>
    </fill>
    <fill>
      <patternFill patternType="solid">
        <fgColor theme="0" tint="-0.14999847407452621"/>
        <bgColor indexed="64"/>
      </patternFill>
    </fill>
    <fill>
      <patternFill patternType="solid">
        <fgColor rgb="FF009CDE"/>
        <bgColor rgb="FF000000"/>
      </patternFill>
    </fill>
    <fill>
      <patternFill patternType="solid">
        <fgColor rgb="FF565549"/>
        <bgColor indexed="64"/>
      </patternFill>
    </fill>
    <fill>
      <patternFill patternType="gray125">
        <bgColor theme="0"/>
      </patternFill>
    </fill>
  </fills>
  <borders count="28">
    <border>
      <left/>
      <right/>
      <top/>
      <bottom/>
      <diagonal/>
    </border>
    <border>
      <left style="hair">
        <color auto="1"/>
      </left>
      <right/>
      <top/>
      <bottom style="hair">
        <color auto="1"/>
      </bottom>
      <diagonal/>
    </border>
    <border>
      <left style="hair">
        <color auto="1"/>
      </left>
      <right/>
      <top/>
      <bottom/>
      <diagonal/>
    </border>
    <border>
      <left style="hair">
        <color auto="1"/>
      </left>
      <right/>
      <top style="hair">
        <color auto="1"/>
      </top>
      <bottom style="hair">
        <color auto="1"/>
      </bottom>
      <diagonal/>
    </border>
    <border>
      <left/>
      <right style="hair">
        <color auto="1"/>
      </right>
      <top/>
      <bottom style="hair">
        <color auto="1"/>
      </bottom>
      <diagonal/>
    </border>
    <border>
      <left/>
      <right style="hair">
        <color auto="1"/>
      </right>
      <top/>
      <bottom/>
      <diagonal/>
    </border>
    <border>
      <left/>
      <right style="hair">
        <color auto="1"/>
      </right>
      <top style="hair">
        <color auto="1"/>
      </top>
      <bottom style="hair">
        <color auto="1"/>
      </bottom>
      <diagonal/>
    </border>
    <border>
      <left/>
      <right style="hair">
        <color auto="1"/>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right style="thin">
        <color auto="1"/>
      </right>
      <top style="hair">
        <color auto="1"/>
      </top>
      <bottom style="thin">
        <color auto="1"/>
      </bottom>
      <diagonal/>
    </border>
    <border>
      <left/>
      <right/>
      <top style="hair">
        <color auto="1"/>
      </top>
      <bottom style="thin">
        <color auto="1"/>
      </bottom>
      <diagonal/>
    </border>
    <border>
      <left/>
      <right/>
      <top style="hair">
        <color auto="1"/>
      </top>
      <bottom/>
      <diagonal/>
    </border>
  </borders>
  <cellStyleXfs count="64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58">
    <xf numFmtId="0" fontId="0" fillId="0" borderId="0" xfId="0"/>
    <xf numFmtId="0" fontId="0" fillId="0" borderId="0" xfId="0" applyAlignment="1">
      <alignment horizontal="left"/>
    </xf>
    <xf numFmtId="0" fontId="4" fillId="0" borderId="0" xfId="0" applyFont="1" applyAlignment="1">
      <alignment horizontal="left"/>
    </xf>
    <xf numFmtId="0" fontId="0" fillId="0" borderId="0" xfId="0" applyFill="1"/>
    <xf numFmtId="0" fontId="3" fillId="0" borderId="0" xfId="0" applyFont="1" applyFill="1"/>
    <xf numFmtId="0" fontId="5" fillId="2" borderId="0" xfId="0" applyFont="1" applyFill="1"/>
    <xf numFmtId="0" fontId="10" fillId="2" borderId="0" xfId="0" applyFont="1" applyFill="1"/>
    <xf numFmtId="0" fontId="11" fillId="2" borderId="0" xfId="0" applyFont="1" applyFill="1"/>
    <xf numFmtId="0" fontId="12" fillId="2" borderId="0" xfId="0" applyFont="1" applyFill="1" applyAlignment="1">
      <alignment horizontal="right"/>
    </xf>
    <xf numFmtId="0" fontId="10" fillId="0" borderId="0" xfId="0" applyFont="1" applyFill="1"/>
    <xf numFmtId="0" fontId="11" fillId="0" borderId="0" xfId="0" applyFont="1" applyFill="1"/>
    <xf numFmtId="0" fontId="5" fillId="0" borderId="0" xfId="0" applyFont="1" applyFill="1"/>
    <xf numFmtId="0" fontId="5" fillId="2" borderId="0" xfId="0" quotePrefix="1" applyFont="1" applyFill="1" applyAlignment="1">
      <alignment wrapText="1"/>
    </xf>
    <xf numFmtId="0" fontId="5" fillId="2" borderId="0" xfId="0" applyFont="1" applyFill="1" applyAlignment="1">
      <alignment vertical="top" wrapText="1"/>
    </xf>
    <xf numFmtId="0" fontId="0" fillId="0" borderId="0" xfId="0" applyFill="1" applyAlignment="1">
      <alignment horizontal="left"/>
    </xf>
    <xf numFmtId="10" fontId="0" fillId="0" borderId="0" xfId="0" applyNumberFormat="1" applyFill="1" applyAlignment="1">
      <alignment horizontal="left"/>
    </xf>
    <xf numFmtId="0" fontId="5" fillId="0" borderId="0" xfId="0" applyFont="1"/>
    <xf numFmtId="0" fontId="5" fillId="0" borderId="0" xfId="0" applyFont="1" applyAlignment="1">
      <alignment vertical="top" wrapText="1"/>
    </xf>
    <xf numFmtId="9" fontId="5" fillId="0" borderId="0" xfId="0" applyNumberFormat="1" applyFont="1"/>
    <xf numFmtId="9" fontId="5" fillId="2" borderId="0" xfId="0" applyNumberFormat="1" applyFont="1" applyFill="1"/>
    <xf numFmtId="9" fontId="5" fillId="2" borderId="17" xfId="0" applyNumberFormat="1" applyFont="1" applyFill="1" applyBorder="1" applyAlignment="1">
      <alignment horizontal="center" vertical="center"/>
    </xf>
    <xf numFmtId="9" fontId="5" fillId="2" borderId="20" xfId="0" applyNumberFormat="1" applyFont="1" applyFill="1" applyBorder="1" applyAlignment="1">
      <alignment horizontal="center" vertical="center"/>
    </xf>
    <xf numFmtId="9" fontId="7" fillId="2" borderId="12" xfId="0" applyNumberFormat="1" applyFont="1" applyFill="1" applyBorder="1" applyAlignment="1">
      <alignment horizontal="center"/>
    </xf>
    <xf numFmtId="0" fontId="5" fillId="2" borderId="22" xfId="0" applyFont="1" applyFill="1" applyBorder="1" applyAlignment="1">
      <alignment horizontal="center" vertical="center"/>
    </xf>
    <xf numFmtId="0" fontId="6" fillId="0" borderId="0" xfId="0" applyFont="1" applyFill="1" applyAlignment="1">
      <alignment horizontal="left" vertical="top" wrapText="1"/>
    </xf>
    <xf numFmtId="0" fontId="14" fillId="0" borderId="0" xfId="0" applyFont="1" applyFill="1" applyAlignment="1"/>
    <xf numFmtId="0" fontId="5" fillId="2" borderId="0" xfId="0" applyFont="1" applyFill="1" applyAlignment="1"/>
    <xf numFmtId="9" fontId="5" fillId="2" borderId="0" xfId="0" applyNumberFormat="1" applyFont="1" applyFill="1" applyAlignment="1"/>
    <xf numFmtId="0" fontId="5" fillId="0" borderId="0" xfId="0" applyFont="1" applyAlignment="1"/>
    <xf numFmtId="0" fontId="14" fillId="2" borderId="0" xfId="0" applyFont="1" applyFill="1" applyAlignment="1"/>
    <xf numFmtId="0" fontId="5" fillId="2" borderId="22" xfId="0" applyFont="1" applyFill="1" applyBorder="1"/>
    <xf numFmtId="9" fontId="5" fillId="2" borderId="17" xfId="0" applyNumberFormat="1" applyFont="1" applyFill="1" applyBorder="1"/>
    <xf numFmtId="0" fontId="5" fillId="0" borderId="0" xfId="0" applyFont="1" applyAlignment="1">
      <alignment horizontal="left" vertical="top"/>
    </xf>
    <xf numFmtId="0" fontId="5" fillId="2" borderId="0" xfId="0" applyFont="1" applyFill="1" applyAlignment="1">
      <alignment horizontal="left" vertical="top"/>
    </xf>
    <xf numFmtId="0" fontId="5" fillId="2" borderId="16" xfId="0" applyFont="1" applyFill="1" applyBorder="1" applyAlignment="1">
      <alignment vertical="top" wrapText="1"/>
    </xf>
    <xf numFmtId="0" fontId="5" fillId="2" borderId="19" xfId="0" applyFont="1" applyFill="1" applyBorder="1" applyAlignment="1">
      <alignment vertical="top" wrapText="1"/>
    </xf>
    <xf numFmtId="0" fontId="5" fillId="2" borderId="18" xfId="0" applyFont="1" applyFill="1" applyBorder="1" applyAlignment="1">
      <alignment horizontal="left" vertical="top"/>
    </xf>
    <xf numFmtId="0" fontId="13" fillId="4" borderId="0" xfId="0" applyFont="1" applyFill="1" applyBorder="1" applyAlignment="1">
      <alignment horizontal="right" vertical="top" wrapText="1"/>
    </xf>
    <xf numFmtId="0" fontId="13" fillId="2" borderId="0" xfId="0" applyFont="1" applyFill="1" applyBorder="1" applyAlignment="1">
      <alignment horizontal="right" vertical="top" wrapText="1"/>
    </xf>
    <xf numFmtId="0" fontId="13" fillId="4" borderId="8" xfId="0" applyFont="1" applyFill="1" applyBorder="1" applyAlignment="1">
      <alignment horizontal="right" vertical="top" wrapText="1"/>
    </xf>
    <xf numFmtId="0" fontId="16" fillId="4" borderId="9" xfId="0" applyFont="1" applyFill="1" applyBorder="1" applyAlignment="1">
      <alignment horizontal="left" vertical="top" wrapText="1"/>
    </xf>
    <xf numFmtId="0" fontId="13" fillId="4" borderId="9" xfId="0" applyFont="1" applyFill="1" applyBorder="1" applyAlignment="1">
      <alignment horizontal="right" vertical="top" wrapText="1"/>
    </xf>
    <xf numFmtId="0" fontId="13" fillId="4" borderId="10" xfId="0" applyFont="1" applyFill="1" applyBorder="1" applyAlignment="1">
      <alignment horizontal="right" vertical="top" wrapText="1"/>
    </xf>
    <xf numFmtId="0" fontId="13" fillId="2" borderId="11" xfId="0" applyFont="1" applyFill="1" applyBorder="1" applyAlignment="1">
      <alignment horizontal="right" vertical="top" wrapText="1"/>
    </xf>
    <xf numFmtId="0" fontId="13" fillId="2" borderId="12" xfId="0" applyFont="1" applyFill="1" applyBorder="1" applyAlignment="1">
      <alignment horizontal="right" vertical="top" wrapText="1"/>
    </xf>
    <xf numFmtId="0" fontId="13" fillId="4" borderId="11" xfId="0" applyFont="1" applyFill="1" applyBorder="1" applyAlignment="1">
      <alignment horizontal="right" vertical="top" wrapText="1"/>
    </xf>
    <xf numFmtId="0" fontId="13" fillId="4" borderId="13" xfId="0" applyFont="1" applyFill="1" applyBorder="1" applyAlignment="1">
      <alignment horizontal="right" vertical="top" wrapText="1"/>
    </xf>
    <xf numFmtId="0" fontId="13" fillId="4" borderId="14" xfId="0" applyFont="1" applyFill="1" applyBorder="1" applyAlignment="1">
      <alignment horizontal="right" vertical="center" wrapText="1"/>
    </xf>
    <xf numFmtId="0" fontId="5" fillId="2" borderId="19" xfId="0" applyFont="1" applyFill="1" applyBorder="1"/>
    <xf numFmtId="1" fontId="7" fillId="2" borderId="20" xfId="0" applyNumberFormat="1" applyFont="1" applyFill="1" applyBorder="1" applyAlignment="1">
      <alignment horizontal="center" vertical="center"/>
    </xf>
    <xf numFmtId="0" fontId="13" fillId="4" borderId="12" xfId="0" applyFont="1" applyFill="1" applyBorder="1" applyAlignment="1">
      <alignment horizontal="right" vertical="top" wrapText="1"/>
    </xf>
    <xf numFmtId="0" fontId="5" fillId="4" borderId="8" xfId="0" applyFont="1" applyFill="1" applyBorder="1" applyAlignment="1">
      <alignment horizontal="left" vertical="top"/>
    </xf>
    <xf numFmtId="0" fontId="5" fillId="4" borderId="21" xfId="0" applyFont="1" applyFill="1" applyBorder="1"/>
    <xf numFmtId="9" fontId="5" fillId="4" borderId="23" xfId="0" applyNumberFormat="1" applyFont="1" applyFill="1" applyBorder="1"/>
    <xf numFmtId="0" fontId="16" fillId="4" borderId="24" xfId="0" applyFont="1" applyFill="1" applyBorder="1" applyAlignment="1">
      <alignment vertical="top" wrapText="1"/>
    </xf>
    <xf numFmtId="0" fontId="6" fillId="2" borderId="0" xfId="0" applyFont="1" applyFill="1" applyAlignment="1">
      <alignment horizontal="left" vertical="top" wrapText="1"/>
    </xf>
    <xf numFmtId="0" fontId="14" fillId="2" borderId="0" xfId="0" applyFont="1" applyFill="1" applyAlignment="1">
      <alignment vertical="center"/>
    </xf>
    <xf numFmtId="0" fontId="5" fillId="2" borderId="0" xfId="0" applyFont="1" applyFill="1" applyAlignment="1">
      <alignment vertical="center" wrapText="1"/>
    </xf>
    <xf numFmtId="0" fontId="5" fillId="2" borderId="0" xfId="0" applyFont="1" applyFill="1" applyAlignment="1">
      <alignment vertical="center"/>
    </xf>
    <xf numFmtId="0" fontId="8" fillId="2" borderId="0" xfId="0" applyFont="1" applyFill="1" applyAlignment="1">
      <alignment vertical="center" wrapText="1"/>
    </xf>
    <xf numFmtId="0" fontId="8" fillId="2" borderId="6" xfId="0" applyFont="1" applyFill="1" applyBorder="1" applyAlignment="1">
      <alignment vertical="center" wrapText="1"/>
    </xf>
    <xf numFmtId="0" fontId="8" fillId="2" borderId="4" xfId="0" applyFont="1" applyFill="1" applyBorder="1" applyAlignment="1">
      <alignment vertical="center" wrapText="1"/>
    </xf>
    <xf numFmtId="0" fontId="13" fillId="4" borderId="1" xfId="0" applyFont="1" applyFill="1" applyBorder="1" applyAlignment="1">
      <alignment horizontal="right" vertical="center" wrapText="1"/>
    </xf>
    <xf numFmtId="0" fontId="17" fillId="4" borderId="2" xfId="0" applyFont="1" applyFill="1" applyBorder="1" applyAlignment="1">
      <alignment vertical="center" wrapText="1"/>
    </xf>
    <xf numFmtId="0" fontId="13" fillId="4" borderId="1" xfId="0" applyFont="1" applyFill="1" applyBorder="1" applyAlignment="1">
      <alignment vertical="center" wrapText="1"/>
    </xf>
    <xf numFmtId="0" fontId="13" fillId="4" borderId="3" xfId="0" applyFont="1" applyFill="1" applyBorder="1" applyAlignment="1">
      <alignment vertical="center" wrapText="1"/>
    </xf>
    <xf numFmtId="0" fontId="13" fillId="4" borderId="3" xfId="0" applyFont="1" applyFill="1" applyBorder="1" applyAlignment="1">
      <alignment horizontal="right" vertical="center" wrapText="1"/>
    </xf>
    <xf numFmtId="14" fontId="8" fillId="2" borderId="6" xfId="0" applyNumberFormat="1"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4"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5" borderId="4" xfId="0" applyFont="1" applyFill="1" applyBorder="1" applyAlignment="1">
      <alignment horizontal="center" vertical="center" wrapText="1"/>
    </xf>
    <xf numFmtId="0" fontId="8" fillId="5" borderId="6" xfId="0" applyFont="1" applyFill="1" applyBorder="1" applyAlignment="1">
      <alignment horizontal="left" vertical="center" wrapText="1"/>
    </xf>
    <xf numFmtId="14" fontId="8" fillId="5" borderId="6" xfId="0" applyNumberFormat="1" applyFont="1" applyFill="1" applyBorder="1" applyAlignment="1">
      <alignment horizontal="left" vertical="center" wrapText="1"/>
    </xf>
    <xf numFmtId="1" fontId="8" fillId="5" borderId="4" xfId="0" applyNumberFormat="1" applyFont="1" applyFill="1" applyBorder="1" applyAlignment="1">
      <alignment horizontal="left" vertical="center" wrapText="1"/>
    </xf>
    <xf numFmtId="14" fontId="8" fillId="5" borderId="6" xfId="0" applyNumberFormat="1" applyFont="1" applyFill="1" applyBorder="1" applyAlignment="1">
      <alignment vertical="center" wrapText="1"/>
    </xf>
    <xf numFmtId="0" fontId="8" fillId="5" borderId="6" xfId="0" applyFont="1" applyFill="1" applyBorder="1" applyAlignment="1">
      <alignment vertical="center" wrapText="1"/>
    </xf>
    <xf numFmtId="1" fontId="8" fillId="2" borderId="6" xfId="0" applyNumberFormat="1" applyFont="1" applyFill="1" applyBorder="1" applyAlignment="1">
      <alignment horizontal="left" vertical="center" wrapText="1"/>
    </xf>
    <xf numFmtId="0" fontId="17" fillId="4" borderId="2" xfId="0" applyFont="1" applyFill="1" applyBorder="1" applyAlignment="1">
      <alignment horizontal="right" vertical="center" wrapText="1"/>
    </xf>
    <xf numFmtId="0" fontId="13" fillId="2" borderId="27" xfId="0" applyFont="1" applyFill="1" applyBorder="1" applyAlignment="1">
      <alignment vertical="center" wrapText="1"/>
    </xf>
    <xf numFmtId="0" fontId="8" fillId="2" borderId="27" xfId="0" applyFont="1" applyFill="1" applyBorder="1" applyAlignment="1">
      <alignment vertical="center" wrapText="1"/>
    </xf>
    <xf numFmtId="0" fontId="8" fillId="3" borderId="27" xfId="0" applyFont="1" applyFill="1" applyBorder="1" applyAlignment="1">
      <alignment vertical="center" wrapText="1"/>
    </xf>
    <xf numFmtId="0" fontId="18" fillId="2" borderId="0" xfId="0" applyNumberFormat="1" applyFont="1" applyFill="1" applyAlignment="1">
      <alignment horizontal="right" vertical="top"/>
    </xf>
    <xf numFmtId="16" fontId="18" fillId="2" borderId="0" xfId="0" quotePrefix="1" applyNumberFormat="1" applyFont="1" applyFill="1" applyAlignment="1">
      <alignment horizontal="right" vertical="top"/>
    </xf>
    <xf numFmtId="0" fontId="18" fillId="2" borderId="0" xfId="0" quotePrefix="1" applyNumberFormat="1" applyFont="1" applyFill="1" applyAlignment="1">
      <alignment horizontal="right" vertical="top"/>
    </xf>
    <xf numFmtId="0" fontId="17" fillId="4" borderId="2" xfId="0" applyFont="1" applyFill="1" applyBorder="1" applyAlignment="1">
      <alignment vertical="top" wrapText="1"/>
    </xf>
    <xf numFmtId="0" fontId="5" fillId="2" borderId="0" xfId="0" applyFont="1" applyFill="1" applyAlignment="1">
      <alignment vertical="top"/>
    </xf>
    <xf numFmtId="0" fontId="13" fillId="4" borderId="0" xfId="0" applyFont="1" applyFill="1" applyAlignment="1">
      <alignment horizontal="right"/>
    </xf>
    <xf numFmtId="0" fontId="13" fillId="6" borderId="0" xfId="0" applyFont="1" applyFill="1" applyAlignment="1">
      <alignment horizontal="right"/>
    </xf>
    <xf numFmtId="0" fontId="13" fillId="4" borderId="0" xfId="0" applyFont="1" applyFill="1" applyAlignment="1">
      <alignment horizontal="right" textRotation="90"/>
    </xf>
    <xf numFmtId="0" fontId="13" fillId="4" borderId="0" xfId="0" applyFont="1" applyFill="1" applyAlignment="1">
      <alignment horizontal="right" vertical="top"/>
    </xf>
    <xf numFmtId="0" fontId="5" fillId="2" borderId="0" xfId="0" applyFont="1" applyFill="1" applyBorder="1" applyAlignment="1">
      <alignment vertical="center"/>
    </xf>
    <xf numFmtId="0" fontId="18" fillId="2" borderId="0" xfId="0" applyFont="1" applyFill="1" applyAlignment="1">
      <alignment horizontal="right"/>
    </xf>
    <xf numFmtId="0" fontId="0" fillId="7" borderId="0" xfId="0" applyFill="1"/>
    <xf numFmtId="0" fontId="0" fillId="7" borderId="0" xfId="0" applyFill="1" applyAlignment="1">
      <alignment textRotation="90"/>
    </xf>
    <xf numFmtId="0" fontId="0" fillId="0" borderId="0" xfId="0" applyAlignment="1">
      <alignment textRotation="90"/>
    </xf>
    <xf numFmtId="0" fontId="0" fillId="0" borderId="0" xfId="0" applyFill="1" applyAlignment="1">
      <alignment horizontal="left" textRotation="90"/>
    </xf>
    <xf numFmtId="0" fontId="0" fillId="0" borderId="0" xfId="0" applyFill="1" applyAlignment="1">
      <alignment textRotation="90"/>
    </xf>
    <xf numFmtId="0" fontId="0" fillId="0" borderId="0" xfId="0" applyAlignment="1">
      <alignment horizontal="left" textRotation="90"/>
    </xf>
    <xf numFmtId="0" fontId="5" fillId="7" borderId="7" xfId="0" applyFont="1" applyFill="1" applyBorder="1" applyAlignment="1">
      <alignment vertical="center" wrapText="1"/>
    </xf>
    <xf numFmtId="0" fontId="5" fillId="7" borderId="5" xfId="0" applyFont="1" applyFill="1" applyBorder="1" applyAlignment="1">
      <alignment horizontal="left" vertical="center" wrapText="1"/>
    </xf>
    <xf numFmtId="0" fontId="17" fillId="4" borderId="3" xfId="0" applyFont="1" applyFill="1" applyBorder="1" applyAlignment="1">
      <alignment vertical="center" wrapText="1"/>
    </xf>
    <xf numFmtId="0" fontId="5" fillId="0" borderId="0" xfId="0" quotePrefix="1" applyFont="1"/>
    <xf numFmtId="9" fontId="7" fillId="2" borderId="20" xfId="0" applyNumberFormat="1" applyFont="1" applyFill="1" applyBorder="1" applyAlignment="1">
      <alignment horizontal="center" vertical="center"/>
    </xf>
    <xf numFmtId="0" fontId="13" fillId="8" borderId="0" xfId="0" applyFont="1" applyFill="1" applyBorder="1" applyAlignment="1">
      <alignment horizontal="center"/>
    </xf>
    <xf numFmtId="0" fontId="13" fillId="8" borderId="19" xfId="0" applyFont="1" applyFill="1" applyBorder="1" applyAlignment="1">
      <alignment horizontal="center" vertical="center"/>
    </xf>
    <xf numFmtId="0" fontId="19" fillId="2" borderId="0" xfId="0" applyFont="1" applyFill="1" applyAlignment="1">
      <alignment horizontal="left"/>
    </xf>
    <xf numFmtId="0" fontId="0" fillId="0" borderId="0" xfId="0" applyFill="1" applyAlignment="1">
      <alignment wrapText="1"/>
    </xf>
    <xf numFmtId="0" fontId="0" fillId="0" borderId="0" xfId="0" applyFill="1" applyAlignment="1">
      <alignment textRotation="90" wrapText="1"/>
    </xf>
    <xf numFmtId="0" fontId="3" fillId="0" borderId="0" xfId="0" applyFont="1" applyFill="1" applyAlignment="1">
      <alignment wrapText="1"/>
    </xf>
    <xf numFmtId="49" fontId="13" fillId="4" borderId="0" xfId="0" applyNumberFormat="1" applyFont="1" applyFill="1" applyAlignment="1">
      <alignment horizontal="right"/>
    </xf>
    <xf numFmtId="49" fontId="13" fillId="4" borderId="0" xfId="0" applyNumberFormat="1" applyFont="1" applyFill="1" applyAlignment="1">
      <alignment horizontal="right" vertical="center" textRotation="90"/>
    </xf>
    <xf numFmtId="49" fontId="13" fillId="4" borderId="0" xfId="0" applyNumberFormat="1" applyFont="1" applyFill="1" applyAlignment="1">
      <alignment horizontal="left" textRotation="90" wrapText="1"/>
    </xf>
    <xf numFmtId="49" fontId="13" fillId="4" borderId="0" xfId="0" applyNumberFormat="1" applyFont="1" applyFill="1" applyAlignment="1">
      <alignment horizontal="right" vertical="top"/>
    </xf>
    <xf numFmtId="49" fontId="13" fillId="4" borderId="0" xfId="0" quotePrefix="1" applyNumberFormat="1" applyFont="1" applyFill="1" applyAlignment="1">
      <alignment horizontal="right"/>
    </xf>
    <xf numFmtId="0" fontId="13" fillId="4" borderId="0" xfId="0" applyFont="1" applyFill="1"/>
    <xf numFmtId="0" fontId="13" fillId="4" borderId="0" xfId="0" applyFont="1" applyFill="1" applyAlignment="1">
      <alignment horizontal="left" vertical="top"/>
    </xf>
    <xf numFmtId="0" fontId="18" fillId="4" borderId="0" xfId="0" applyNumberFormat="1" applyFont="1" applyFill="1" applyAlignment="1">
      <alignment horizontal="right" vertical="top"/>
    </xf>
    <xf numFmtId="0" fontId="5" fillId="4" borderId="0" xfId="0" applyFont="1" applyFill="1" applyAlignment="1">
      <alignment vertical="center" wrapText="1"/>
    </xf>
    <xf numFmtId="0" fontId="8" fillId="4" borderId="0" xfId="0" applyFont="1" applyFill="1" applyAlignment="1">
      <alignment vertical="center" wrapText="1"/>
    </xf>
    <xf numFmtId="0" fontId="5" fillId="4" borderId="0" xfId="0" applyFont="1" applyFill="1"/>
    <xf numFmtId="0" fontId="8" fillId="0" borderId="4" xfId="0" applyFont="1" applyFill="1" applyBorder="1" applyAlignment="1">
      <alignment vertical="center" wrapText="1"/>
    </xf>
    <xf numFmtId="16" fontId="0" fillId="0" borderId="0" xfId="0" applyNumberFormat="1" applyFill="1" applyAlignment="1">
      <alignment wrapText="1"/>
    </xf>
    <xf numFmtId="0" fontId="0" fillId="0" borderId="0" xfId="0" applyFill="1" applyAlignment="1">
      <alignment vertical="top" wrapText="1"/>
    </xf>
    <xf numFmtId="0" fontId="13" fillId="4" borderId="0" xfId="0" applyFont="1" applyFill="1" applyBorder="1" applyAlignment="1">
      <alignment horizontal="right" vertical="center" wrapText="1"/>
    </xf>
    <xf numFmtId="0" fontId="9" fillId="5" borderId="6" xfId="0" applyFont="1" applyFill="1" applyBorder="1" applyAlignment="1">
      <alignment horizontal="center" vertical="center" wrapText="1"/>
    </xf>
    <xf numFmtId="0" fontId="0" fillId="0" borderId="0" xfId="0" applyAlignment="1">
      <alignment textRotation="90" wrapText="1"/>
    </xf>
    <xf numFmtId="0" fontId="0" fillId="0" borderId="0" xfId="0" applyAlignment="1">
      <alignment vertical="top" wrapText="1"/>
    </xf>
    <xf numFmtId="0" fontId="3" fillId="0" borderId="0" xfId="0" applyFont="1" applyFill="1" applyAlignment="1">
      <alignment vertical="top" wrapText="1"/>
    </xf>
    <xf numFmtId="0" fontId="21" fillId="0" borderId="0" xfId="0" applyFont="1"/>
    <xf numFmtId="0" fontId="3" fillId="0" borderId="0" xfId="0" applyFont="1" applyAlignment="1">
      <alignment horizontal="left"/>
    </xf>
    <xf numFmtId="0" fontId="24" fillId="4" borderId="0" xfId="0" applyFont="1" applyFill="1" applyAlignment="1"/>
    <xf numFmtId="9" fontId="24" fillId="0" borderId="0" xfId="0" applyNumberFormat="1" applyFont="1" applyAlignment="1"/>
    <xf numFmtId="0" fontId="25" fillId="2" borderId="0" xfId="0" applyFont="1" applyFill="1" applyAlignment="1"/>
    <xf numFmtId="0" fontId="23" fillId="2" borderId="0" xfId="0" applyFont="1" applyFill="1" applyAlignment="1">
      <alignment horizontal="left" wrapText="1"/>
    </xf>
    <xf numFmtId="9" fontId="24" fillId="2" borderId="0" xfId="0" applyNumberFormat="1" applyFont="1" applyFill="1" applyAlignment="1"/>
    <xf numFmtId="0" fontId="24" fillId="2" borderId="0" xfId="0" applyFont="1" applyFill="1" applyAlignment="1"/>
    <xf numFmtId="0" fontId="9" fillId="2" borderId="6" xfId="0" applyFont="1" applyFill="1" applyBorder="1" applyAlignment="1">
      <alignment horizontal="center" vertical="center" wrapText="1"/>
    </xf>
    <xf numFmtId="0" fontId="4" fillId="0" borderId="0" xfId="0" applyFont="1" applyFill="1"/>
    <xf numFmtId="0" fontId="4" fillId="0" borderId="0" xfId="0" applyFont="1" applyFill="1" applyAlignment="1">
      <alignment vertical="top" wrapText="1"/>
    </xf>
    <xf numFmtId="0" fontId="4" fillId="0" borderId="0" xfId="0" applyFont="1" applyFill="1" applyAlignment="1">
      <alignment wrapText="1"/>
    </xf>
    <xf numFmtId="0" fontId="4" fillId="0" borderId="0" xfId="0" quotePrefix="1" applyFont="1" applyFill="1" applyAlignment="1">
      <alignment vertical="top" wrapText="1"/>
    </xf>
    <xf numFmtId="16" fontId="13" fillId="4" borderId="0" xfId="0" quotePrefix="1" applyNumberFormat="1" applyFont="1" applyFill="1" applyAlignment="1">
      <alignment horizontal="right"/>
    </xf>
    <xf numFmtId="0" fontId="8" fillId="5" borderId="4" xfId="0" applyFont="1" applyFill="1" applyBorder="1" applyAlignment="1">
      <alignment horizontal="left" vertical="center" wrapText="1"/>
    </xf>
    <xf numFmtId="0" fontId="26" fillId="2" borderId="0" xfId="0" applyFont="1" applyFill="1"/>
    <xf numFmtId="0" fontId="5" fillId="2" borderId="0" xfId="0" applyFont="1" applyFill="1" applyAlignment="1">
      <alignment wrapText="1"/>
    </xf>
    <xf numFmtId="0" fontId="0" fillId="0" borderId="0" xfId="0" applyAlignment="1">
      <alignment wrapText="1"/>
    </xf>
    <xf numFmtId="0" fontId="5" fillId="2" borderId="0" xfId="0" applyFont="1" applyFill="1" applyAlignment="1">
      <alignment horizontal="left" vertical="top" wrapText="1"/>
    </xf>
    <xf numFmtId="0" fontId="0" fillId="2" borderId="0" xfId="0" applyFont="1" applyFill="1" applyAlignment="1">
      <alignment horizontal="left" vertical="top" wrapText="1"/>
    </xf>
    <xf numFmtId="0" fontId="6" fillId="2" borderId="0" xfId="0" applyFont="1" applyFill="1" applyAlignment="1">
      <alignment horizontal="left" vertical="top" wrapText="1"/>
    </xf>
    <xf numFmtId="0" fontId="0" fillId="0" borderId="0" xfId="0" applyAlignment="1">
      <alignment horizontal="left" vertical="top" wrapText="1"/>
    </xf>
    <xf numFmtId="9" fontId="9" fillId="2" borderId="14" xfId="0" applyNumberFormat="1" applyFont="1" applyFill="1" applyBorder="1" applyAlignment="1">
      <alignment horizontal="center" vertical="center" wrapText="1"/>
    </xf>
    <xf numFmtId="0" fontId="4" fillId="0" borderId="15" xfId="0" applyFont="1" applyBorder="1" applyAlignment="1">
      <alignment horizontal="center" vertical="center" wrapText="1"/>
    </xf>
    <xf numFmtId="9" fontId="9" fillId="2" borderId="26" xfId="0" applyNumberFormat="1" applyFont="1" applyFill="1" applyBorder="1" applyAlignment="1">
      <alignment horizontal="center" vertical="center" wrapText="1"/>
    </xf>
    <xf numFmtId="0" fontId="4" fillId="0" borderId="25" xfId="0" applyFont="1" applyBorder="1" applyAlignment="1">
      <alignment horizontal="center" vertical="center" wrapText="1"/>
    </xf>
    <xf numFmtId="0" fontId="0" fillId="2" borderId="0" xfId="0" applyFill="1" applyAlignment="1">
      <alignment horizontal="left" vertical="top" wrapText="1"/>
    </xf>
    <xf numFmtId="0" fontId="20" fillId="4" borderId="0" xfId="0" applyFont="1" applyFill="1" applyAlignment="1">
      <alignment horizontal="right" vertical="top" textRotation="90" wrapText="1"/>
    </xf>
    <xf numFmtId="0" fontId="20" fillId="4" borderId="0" xfId="0" applyFont="1" applyFill="1" applyAlignment="1">
      <alignment horizontal="right" vertical="top"/>
    </xf>
  </cellXfs>
  <cellStyles count="643">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xfId="213" builtinId="8" hidden="1"/>
    <cellStyle name="Lien hypertexte" xfId="215" builtinId="8" hidden="1"/>
    <cellStyle name="Lien hypertexte" xfId="217" builtinId="8" hidden="1"/>
    <cellStyle name="Lien hypertexte" xfId="219" builtinId="8" hidden="1"/>
    <cellStyle name="Lien hypertexte" xfId="221" builtinId="8" hidden="1"/>
    <cellStyle name="Lien hypertexte" xfId="223" builtinId="8" hidden="1"/>
    <cellStyle name="Lien hypertexte" xfId="225" builtinId="8" hidden="1"/>
    <cellStyle name="Lien hypertexte" xfId="227" builtinId="8" hidden="1"/>
    <cellStyle name="Lien hypertexte" xfId="229" builtinId="8" hidden="1"/>
    <cellStyle name="Lien hypertexte" xfId="231" builtinId="8" hidden="1"/>
    <cellStyle name="Lien hypertexte" xfId="233" builtinId="8" hidden="1"/>
    <cellStyle name="Lien hypertexte" xfId="235" builtinId="8" hidden="1"/>
    <cellStyle name="Lien hypertexte" xfId="237" builtinId="8" hidden="1"/>
    <cellStyle name="Lien hypertexte" xfId="239" builtinId="8" hidden="1"/>
    <cellStyle name="Lien hypertexte" xfId="241" builtinId="8" hidden="1"/>
    <cellStyle name="Lien hypertexte" xfId="243" builtinId="8" hidden="1"/>
    <cellStyle name="Lien hypertexte" xfId="245" builtinId="8" hidden="1"/>
    <cellStyle name="Lien hypertexte" xfId="247" builtinId="8" hidden="1"/>
    <cellStyle name="Lien hypertexte" xfId="249" builtinId="8" hidden="1"/>
    <cellStyle name="Lien hypertexte" xfId="251" builtinId="8" hidden="1"/>
    <cellStyle name="Lien hypertexte" xfId="253" builtinId="8" hidden="1"/>
    <cellStyle name="Lien hypertexte" xfId="255" builtinId="8" hidden="1"/>
    <cellStyle name="Lien hypertexte" xfId="257" builtinId="8" hidden="1"/>
    <cellStyle name="Lien hypertexte" xfId="259" builtinId="8" hidden="1"/>
    <cellStyle name="Lien hypertexte" xfId="261" builtinId="8" hidden="1"/>
    <cellStyle name="Lien hypertexte" xfId="263" builtinId="8" hidden="1"/>
    <cellStyle name="Lien hypertexte" xfId="265" builtinId="8" hidden="1"/>
    <cellStyle name="Lien hypertexte" xfId="267" builtinId="8" hidden="1"/>
    <cellStyle name="Lien hypertexte" xfId="269" builtinId="8" hidden="1"/>
    <cellStyle name="Lien hypertexte" xfId="271" builtinId="8" hidden="1"/>
    <cellStyle name="Lien hypertexte" xfId="273" builtinId="8" hidden="1"/>
    <cellStyle name="Lien hypertexte" xfId="275" builtinId="8" hidden="1"/>
    <cellStyle name="Lien hypertexte" xfId="277" builtinId="8" hidden="1"/>
    <cellStyle name="Lien hypertexte" xfId="279" builtinId="8" hidden="1"/>
    <cellStyle name="Lien hypertexte" xfId="281" builtinId="8" hidden="1"/>
    <cellStyle name="Lien hypertexte" xfId="283" builtinId="8" hidden="1"/>
    <cellStyle name="Lien hypertexte" xfId="285" builtinId="8" hidden="1"/>
    <cellStyle name="Lien hypertexte" xfId="287" builtinId="8" hidden="1"/>
    <cellStyle name="Lien hypertexte" xfId="289" builtinId="8" hidden="1"/>
    <cellStyle name="Lien hypertexte" xfId="291" builtinId="8" hidden="1"/>
    <cellStyle name="Lien hypertexte" xfId="293" builtinId="8" hidden="1"/>
    <cellStyle name="Lien hypertexte" xfId="295" builtinId="8" hidden="1"/>
    <cellStyle name="Lien hypertexte" xfId="297" builtinId="8" hidden="1"/>
    <cellStyle name="Lien hypertexte" xfId="299" builtinId="8" hidden="1"/>
    <cellStyle name="Lien hypertexte" xfId="301" builtinId="8" hidden="1"/>
    <cellStyle name="Lien hypertexte" xfId="303" builtinId="8" hidden="1"/>
    <cellStyle name="Lien hypertexte" xfId="305" builtinId="8" hidden="1"/>
    <cellStyle name="Lien hypertexte" xfId="307" builtinId="8" hidden="1"/>
    <cellStyle name="Lien hypertexte" xfId="309" builtinId="8" hidden="1"/>
    <cellStyle name="Lien hypertexte" xfId="311" builtinId="8" hidden="1"/>
    <cellStyle name="Lien hypertexte" xfId="313" builtinId="8" hidden="1"/>
    <cellStyle name="Lien hypertexte" xfId="315" builtinId="8" hidden="1"/>
    <cellStyle name="Lien hypertexte" xfId="317" builtinId="8" hidden="1"/>
    <cellStyle name="Lien hypertexte" xfId="319" builtinId="8" hidden="1"/>
    <cellStyle name="Lien hypertexte" xfId="321" builtinId="8" hidden="1"/>
    <cellStyle name="Lien hypertexte" xfId="323" builtinId="8" hidden="1"/>
    <cellStyle name="Lien hypertexte" xfId="325" builtinId="8" hidden="1"/>
    <cellStyle name="Lien hypertexte" xfId="327" builtinId="8" hidden="1"/>
    <cellStyle name="Lien hypertexte" xfId="329" builtinId="8" hidden="1"/>
    <cellStyle name="Lien hypertexte" xfId="331" builtinId="8" hidden="1"/>
    <cellStyle name="Lien hypertexte" xfId="333" builtinId="8" hidden="1"/>
    <cellStyle name="Lien hypertexte" xfId="335" builtinId="8" hidden="1"/>
    <cellStyle name="Lien hypertexte" xfId="337" builtinId="8" hidden="1"/>
    <cellStyle name="Lien hypertexte" xfId="339" builtinId="8" hidden="1"/>
    <cellStyle name="Lien hypertexte" xfId="341" builtinId="8" hidden="1"/>
    <cellStyle name="Lien hypertexte" xfId="343" builtinId="8" hidden="1"/>
    <cellStyle name="Lien hypertexte" xfId="345" builtinId="8" hidden="1"/>
    <cellStyle name="Lien hypertexte" xfId="347" builtinId="8" hidden="1"/>
    <cellStyle name="Lien hypertexte" xfId="349" builtinId="8" hidden="1"/>
    <cellStyle name="Lien hypertexte" xfId="351" builtinId="8" hidden="1"/>
    <cellStyle name="Lien hypertexte" xfId="353" builtinId="8" hidden="1"/>
    <cellStyle name="Lien hypertexte" xfId="355" builtinId="8" hidden="1"/>
    <cellStyle name="Lien hypertexte" xfId="357" builtinId="8" hidden="1"/>
    <cellStyle name="Lien hypertexte" xfId="359" builtinId="8" hidden="1"/>
    <cellStyle name="Lien hypertexte" xfId="361" builtinId="8" hidden="1"/>
    <cellStyle name="Lien hypertexte" xfId="363" builtinId="8" hidden="1"/>
    <cellStyle name="Lien hypertexte" xfId="365" builtinId="8" hidden="1"/>
    <cellStyle name="Lien hypertexte" xfId="367" builtinId="8" hidden="1"/>
    <cellStyle name="Lien hypertexte" xfId="369" builtinId="8" hidden="1"/>
    <cellStyle name="Lien hypertexte" xfId="371" builtinId="8" hidden="1"/>
    <cellStyle name="Lien hypertexte" xfId="373" builtinId="8" hidden="1"/>
    <cellStyle name="Lien hypertexte" xfId="375" builtinId="8" hidden="1"/>
    <cellStyle name="Lien hypertexte" xfId="377" builtinId="8" hidden="1"/>
    <cellStyle name="Lien hypertexte" xfId="379" builtinId="8" hidden="1"/>
    <cellStyle name="Lien hypertexte" xfId="381" builtinId="8" hidden="1"/>
    <cellStyle name="Lien hypertexte" xfId="383" builtinId="8" hidden="1"/>
    <cellStyle name="Lien hypertexte" xfId="385" builtinId="8" hidden="1"/>
    <cellStyle name="Lien hypertexte" xfId="387" builtinId="8" hidden="1"/>
    <cellStyle name="Lien hypertexte" xfId="389" builtinId="8" hidden="1"/>
    <cellStyle name="Lien hypertexte" xfId="391" builtinId="8" hidden="1"/>
    <cellStyle name="Lien hypertexte" xfId="393" builtinId="8" hidden="1"/>
    <cellStyle name="Lien hypertexte" xfId="395" builtinId="8" hidden="1"/>
    <cellStyle name="Lien hypertexte" xfId="397" builtinId="8" hidden="1"/>
    <cellStyle name="Lien hypertexte" xfId="399" builtinId="8" hidden="1"/>
    <cellStyle name="Lien hypertexte" xfId="401" builtinId="8" hidden="1"/>
    <cellStyle name="Lien hypertexte" xfId="403" builtinId="8" hidden="1"/>
    <cellStyle name="Lien hypertexte" xfId="405" builtinId="8" hidden="1"/>
    <cellStyle name="Lien hypertexte" xfId="407" builtinId="8" hidden="1"/>
    <cellStyle name="Lien hypertexte" xfId="409" builtinId="8" hidden="1"/>
    <cellStyle name="Lien hypertexte" xfId="411" builtinId="8" hidden="1"/>
    <cellStyle name="Lien hypertexte" xfId="413" builtinId="8" hidden="1"/>
    <cellStyle name="Lien hypertexte" xfId="415" builtinId="8" hidden="1"/>
    <cellStyle name="Lien hypertexte" xfId="417" builtinId="8" hidden="1"/>
    <cellStyle name="Lien hypertexte" xfId="419" builtinId="8" hidden="1"/>
    <cellStyle name="Lien hypertexte" xfId="421" builtinId="8" hidden="1"/>
    <cellStyle name="Lien hypertexte" xfId="423" builtinId="8" hidden="1"/>
    <cellStyle name="Lien hypertexte" xfId="425" builtinId="8" hidden="1"/>
    <cellStyle name="Lien hypertexte" xfId="427" builtinId="8" hidden="1"/>
    <cellStyle name="Lien hypertexte" xfId="429" builtinId="8" hidden="1"/>
    <cellStyle name="Lien hypertexte" xfId="431" builtinId="8" hidden="1"/>
    <cellStyle name="Lien hypertexte" xfId="433" builtinId="8" hidden="1"/>
    <cellStyle name="Lien hypertexte" xfId="435" builtinId="8" hidden="1"/>
    <cellStyle name="Lien hypertexte" xfId="437" builtinId="8" hidden="1"/>
    <cellStyle name="Lien hypertexte" xfId="439" builtinId="8" hidden="1"/>
    <cellStyle name="Lien hypertexte" xfId="441" builtinId="8" hidden="1"/>
    <cellStyle name="Lien hypertexte" xfId="443" builtinId="8" hidden="1"/>
    <cellStyle name="Lien hypertexte" xfId="445" builtinId="8" hidden="1"/>
    <cellStyle name="Lien hypertexte" xfId="447" builtinId="8" hidden="1"/>
    <cellStyle name="Lien hypertexte" xfId="449" builtinId="8" hidden="1"/>
    <cellStyle name="Lien hypertexte" xfId="451" builtinId="8" hidden="1"/>
    <cellStyle name="Lien hypertexte" xfId="453" builtinId="8" hidden="1"/>
    <cellStyle name="Lien hypertexte" xfId="455" builtinId="8" hidden="1"/>
    <cellStyle name="Lien hypertexte" xfId="457" builtinId="8" hidden="1"/>
    <cellStyle name="Lien hypertexte" xfId="459" builtinId="8" hidden="1"/>
    <cellStyle name="Lien hypertexte" xfId="461" builtinId="8" hidden="1"/>
    <cellStyle name="Lien hypertexte" xfId="463" builtinId="8" hidden="1"/>
    <cellStyle name="Lien hypertexte" xfId="465" builtinId="8" hidden="1"/>
    <cellStyle name="Lien hypertexte" xfId="467" builtinId="8" hidden="1"/>
    <cellStyle name="Lien hypertexte" xfId="469" builtinId="8" hidden="1"/>
    <cellStyle name="Lien hypertexte" xfId="471" builtinId="8" hidden="1"/>
    <cellStyle name="Lien hypertexte" xfId="473" builtinId="8" hidden="1"/>
    <cellStyle name="Lien hypertexte" xfId="475" builtinId="8" hidden="1"/>
    <cellStyle name="Lien hypertexte" xfId="477" builtinId="8" hidden="1"/>
    <cellStyle name="Lien hypertexte" xfId="479" builtinId="8" hidden="1"/>
    <cellStyle name="Lien hypertexte" xfId="481" builtinId="8" hidden="1"/>
    <cellStyle name="Lien hypertexte" xfId="483" builtinId="8" hidden="1"/>
    <cellStyle name="Lien hypertexte" xfId="485" builtinId="8" hidden="1"/>
    <cellStyle name="Lien hypertexte" xfId="487" builtinId="8" hidden="1"/>
    <cellStyle name="Lien hypertexte" xfId="489" builtinId="8" hidden="1"/>
    <cellStyle name="Lien hypertexte" xfId="491" builtinId="8" hidden="1"/>
    <cellStyle name="Lien hypertexte" xfId="493" builtinId="8" hidden="1"/>
    <cellStyle name="Lien hypertexte" xfId="495" builtinId="8" hidden="1"/>
    <cellStyle name="Lien hypertexte" xfId="497" builtinId="8" hidden="1"/>
    <cellStyle name="Lien hypertexte" xfId="499" builtinId="8" hidden="1"/>
    <cellStyle name="Lien hypertexte" xfId="501" builtinId="8" hidden="1"/>
    <cellStyle name="Lien hypertexte" xfId="503" builtinId="8" hidden="1"/>
    <cellStyle name="Lien hypertexte" xfId="505" builtinId="8" hidden="1"/>
    <cellStyle name="Lien hypertexte" xfId="507" builtinId="8" hidden="1"/>
    <cellStyle name="Lien hypertexte" xfId="509" builtinId="8" hidden="1"/>
    <cellStyle name="Lien hypertexte" xfId="511" builtinId="8" hidden="1"/>
    <cellStyle name="Lien hypertexte" xfId="513" builtinId="8" hidden="1"/>
    <cellStyle name="Lien hypertexte" xfId="515" builtinId="8" hidden="1"/>
    <cellStyle name="Lien hypertexte" xfId="517" builtinId="8" hidden="1"/>
    <cellStyle name="Lien hypertexte" xfId="519" builtinId="8" hidden="1"/>
    <cellStyle name="Lien hypertexte" xfId="521" builtinId="8" hidden="1"/>
    <cellStyle name="Lien hypertexte" xfId="523" builtinId="8" hidden="1"/>
    <cellStyle name="Lien hypertexte" xfId="525" builtinId="8" hidden="1"/>
    <cellStyle name="Lien hypertexte" xfId="527" builtinId="8" hidden="1"/>
    <cellStyle name="Lien hypertexte" xfId="529" builtinId="8" hidden="1"/>
    <cellStyle name="Lien hypertexte" xfId="531" builtinId="8" hidden="1"/>
    <cellStyle name="Lien hypertexte" xfId="533" builtinId="8" hidden="1"/>
    <cellStyle name="Lien hypertexte" xfId="535" builtinId="8" hidden="1"/>
    <cellStyle name="Lien hypertexte" xfId="537" builtinId="8" hidden="1"/>
    <cellStyle name="Lien hypertexte" xfId="539" builtinId="8" hidden="1"/>
    <cellStyle name="Lien hypertexte" xfId="541" builtinId="8" hidden="1"/>
    <cellStyle name="Lien hypertexte" xfId="543" builtinId="8" hidden="1"/>
    <cellStyle name="Lien hypertexte" xfId="545" builtinId="8" hidden="1"/>
    <cellStyle name="Lien hypertexte" xfId="547" builtinId="8" hidden="1"/>
    <cellStyle name="Lien hypertexte" xfId="549" builtinId="8" hidden="1"/>
    <cellStyle name="Lien hypertexte" xfId="551" builtinId="8" hidden="1"/>
    <cellStyle name="Lien hypertexte" xfId="553" builtinId="8" hidden="1"/>
    <cellStyle name="Lien hypertexte" xfId="555" builtinId="8" hidden="1"/>
    <cellStyle name="Lien hypertexte" xfId="557" builtinId="8" hidden="1"/>
    <cellStyle name="Lien hypertexte" xfId="559" builtinId="8" hidden="1"/>
    <cellStyle name="Lien hypertexte" xfId="561" builtinId="8" hidden="1"/>
    <cellStyle name="Lien hypertexte" xfId="563" builtinId="8" hidden="1"/>
    <cellStyle name="Lien hypertexte" xfId="565" builtinId="8" hidden="1"/>
    <cellStyle name="Lien hypertexte" xfId="567" builtinId="8" hidden="1"/>
    <cellStyle name="Lien hypertexte" xfId="569" builtinId="8" hidden="1"/>
    <cellStyle name="Lien hypertexte" xfId="571" builtinId="8" hidden="1"/>
    <cellStyle name="Lien hypertexte" xfId="573" builtinId="8" hidden="1"/>
    <cellStyle name="Lien hypertexte" xfId="575" builtinId="8" hidden="1"/>
    <cellStyle name="Lien hypertexte" xfId="577" builtinId="8" hidden="1"/>
    <cellStyle name="Lien hypertexte" xfId="579" builtinId="8" hidden="1"/>
    <cellStyle name="Lien hypertexte" xfId="581" builtinId="8" hidden="1"/>
    <cellStyle name="Lien hypertexte" xfId="583" builtinId="8" hidden="1"/>
    <cellStyle name="Lien hypertexte" xfId="585" builtinId="8" hidden="1"/>
    <cellStyle name="Lien hypertexte" xfId="587" builtinId="8" hidden="1"/>
    <cellStyle name="Lien hypertexte" xfId="589" builtinId="8" hidden="1"/>
    <cellStyle name="Lien hypertexte" xfId="591" builtinId="8" hidden="1"/>
    <cellStyle name="Lien hypertexte" xfId="593" builtinId="8" hidden="1"/>
    <cellStyle name="Lien hypertexte" xfId="595" builtinId="8" hidden="1"/>
    <cellStyle name="Lien hypertexte" xfId="597" builtinId="8" hidden="1"/>
    <cellStyle name="Lien hypertexte" xfId="599" builtinId="8" hidden="1"/>
    <cellStyle name="Lien hypertexte" xfId="601" builtinId="8" hidden="1"/>
    <cellStyle name="Lien hypertexte" xfId="603" builtinId="8" hidden="1"/>
    <cellStyle name="Lien hypertexte" xfId="605" builtinId="8" hidden="1"/>
    <cellStyle name="Lien hypertexte" xfId="607" builtinId="8" hidden="1"/>
    <cellStyle name="Lien hypertexte" xfId="609" builtinId="8" hidden="1"/>
    <cellStyle name="Lien hypertexte" xfId="611" builtinId="8" hidden="1"/>
    <cellStyle name="Lien hypertexte" xfId="613" builtinId="8" hidden="1"/>
    <cellStyle name="Lien hypertexte" xfId="615" builtinId="8" hidden="1"/>
    <cellStyle name="Lien hypertexte" xfId="617" builtinId="8" hidden="1"/>
    <cellStyle name="Lien hypertexte" xfId="619" builtinId="8" hidden="1"/>
    <cellStyle name="Lien hypertexte" xfId="621" builtinId="8" hidden="1"/>
    <cellStyle name="Lien hypertexte" xfId="623" builtinId="8" hidden="1"/>
    <cellStyle name="Lien hypertexte" xfId="625" builtinId="8" hidden="1"/>
    <cellStyle name="Lien hypertexte" xfId="627" builtinId="8" hidden="1"/>
    <cellStyle name="Lien hypertexte" xfId="629" builtinId="8" hidden="1"/>
    <cellStyle name="Lien hypertexte" xfId="631" builtinId="8" hidden="1"/>
    <cellStyle name="Lien hypertexte" xfId="633" builtinId="8" hidden="1"/>
    <cellStyle name="Lien hypertexte" xfId="635" builtinId="8" hidden="1"/>
    <cellStyle name="Lien hypertexte" xfId="637" builtinId="8" hidden="1"/>
    <cellStyle name="Lien hypertexte" xfId="639" builtinId="8" hidden="1"/>
    <cellStyle name="Lien hypertexte" xfId="641"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Lien hypertexte visité" xfId="214" builtinId="9" hidden="1"/>
    <cellStyle name="Lien hypertexte visité" xfId="216" builtinId="9" hidden="1"/>
    <cellStyle name="Lien hypertexte visité" xfId="218" builtinId="9" hidden="1"/>
    <cellStyle name="Lien hypertexte visité" xfId="220" builtinId="9" hidden="1"/>
    <cellStyle name="Lien hypertexte visité" xfId="222" builtinId="9" hidden="1"/>
    <cellStyle name="Lien hypertexte visité" xfId="224" builtinId="9" hidden="1"/>
    <cellStyle name="Lien hypertexte visité" xfId="226" builtinId="9" hidden="1"/>
    <cellStyle name="Lien hypertexte visité" xfId="228" builtinId="9" hidden="1"/>
    <cellStyle name="Lien hypertexte visité" xfId="230" builtinId="9" hidden="1"/>
    <cellStyle name="Lien hypertexte visité" xfId="232" builtinId="9" hidden="1"/>
    <cellStyle name="Lien hypertexte visité" xfId="234" builtinId="9" hidden="1"/>
    <cellStyle name="Lien hypertexte visité" xfId="236" builtinId="9" hidden="1"/>
    <cellStyle name="Lien hypertexte visité" xfId="238" builtinId="9" hidden="1"/>
    <cellStyle name="Lien hypertexte visité" xfId="240" builtinId="9" hidden="1"/>
    <cellStyle name="Lien hypertexte visité" xfId="242" builtinId="9" hidden="1"/>
    <cellStyle name="Lien hypertexte visité" xfId="244" builtinId="9" hidden="1"/>
    <cellStyle name="Lien hypertexte visité" xfId="246" builtinId="9" hidden="1"/>
    <cellStyle name="Lien hypertexte visité" xfId="248" builtinId="9" hidden="1"/>
    <cellStyle name="Lien hypertexte visité" xfId="250" builtinId="9" hidden="1"/>
    <cellStyle name="Lien hypertexte visité" xfId="252" builtinId="9" hidden="1"/>
    <cellStyle name="Lien hypertexte visité" xfId="254" builtinId="9" hidden="1"/>
    <cellStyle name="Lien hypertexte visité" xfId="256" builtinId="9" hidden="1"/>
    <cellStyle name="Lien hypertexte visité" xfId="258" builtinId="9" hidden="1"/>
    <cellStyle name="Lien hypertexte visité" xfId="260" builtinId="9" hidden="1"/>
    <cellStyle name="Lien hypertexte visité" xfId="262" builtinId="9" hidden="1"/>
    <cellStyle name="Lien hypertexte visité" xfId="264" builtinId="9" hidden="1"/>
    <cellStyle name="Lien hypertexte visité" xfId="266" builtinId="9" hidden="1"/>
    <cellStyle name="Lien hypertexte visité" xfId="268" builtinId="9" hidden="1"/>
    <cellStyle name="Lien hypertexte visité" xfId="270" builtinId="9" hidden="1"/>
    <cellStyle name="Lien hypertexte visité" xfId="272" builtinId="9" hidden="1"/>
    <cellStyle name="Lien hypertexte visité" xfId="274" builtinId="9" hidden="1"/>
    <cellStyle name="Lien hypertexte visité" xfId="276" builtinId="9" hidden="1"/>
    <cellStyle name="Lien hypertexte visité" xfId="278" builtinId="9" hidden="1"/>
    <cellStyle name="Lien hypertexte visité" xfId="280" builtinId="9" hidden="1"/>
    <cellStyle name="Lien hypertexte visité" xfId="282" builtinId="9" hidden="1"/>
    <cellStyle name="Lien hypertexte visité" xfId="284" builtinId="9" hidden="1"/>
    <cellStyle name="Lien hypertexte visité" xfId="286" builtinId="9" hidden="1"/>
    <cellStyle name="Lien hypertexte visité" xfId="288" builtinId="9" hidden="1"/>
    <cellStyle name="Lien hypertexte visité" xfId="290" builtinId="9" hidden="1"/>
    <cellStyle name="Lien hypertexte visité" xfId="292" builtinId="9" hidden="1"/>
    <cellStyle name="Lien hypertexte visité" xfId="294" builtinId="9" hidden="1"/>
    <cellStyle name="Lien hypertexte visité" xfId="296" builtinId="9" hidden="1"/>
    <cellStyle name="Lien hypertexte visité" xfId="298" builtinId="9" hidden="1"/>
    <cellStyle name="Lien hypertexte visité" xfId="300" builtinId="9" hidden="1"/>
    <cellStyle name="Lien hypertexte visité" xfId="302" builtinId="9" hidden="1"/>
    <cellStyle name="Lien hypertexte visité" xfId="304" builtinId="9" hidden="1"/>
    <cellStyle name="Lien hypertexte visité" xfId="306" builtinId="9" hidden="1"/>
    <cellStyle name="Lien hypertexte visité" xfId="308" builtinId="9" hidden="1"/>
    <cellStyle name="Lien hypertexte visité" xfId="310" builtinId="9" hidden="1"/>
    <cellStyle name="Lien hypertexte visité" xfId="312" builtinId="9" hidden="1"/>
    <cellStyle name="Lien hypertexte visité" xfId="314" builtinId="9" hidden="1"/>
    <cellStyle name="Lien hypertexte visité" xfId="316" builtinId="9" hidden="1"/>
    <cellStyle name="Lien hypertexte visité" xfId="318" builtinId="9" hidden="1"/>
    <cellStyle name="Lien hypertexte visité" xfId="320" builtinId="9" hidden="1"/>
    <cellStyle name="Lien hypertexte visité" xfId="322" builtinId="9" hidden="1"/>
    <cellStyle name="Lien hypertexte visité" xfId="324" builtinId="9" hidden="1"/>
    <cellStyle name="Lien hypertexte visité" xfId="326" builtinId="9" hidden="1"/>
    <cellStyle name="Lien hypertexte visité" xfId="328" builtinId="9" hidden="1"/>
    <cellStyle name="Lien hypertexte visité" xfId="330" builtinId="9" hidden="1"/>
    <cellStyle name="Lien hypertexte visité" xfId="332" builtinId="9" hidden="1"/>
    <cellStyle name="Lien hypertexte visité" xfId="334" builtinId="9" hidden="1"/>
    <cellStyle name="Lien hypertexte visité" xfId="336" builtinId="9" hidden="1"/>
    <cellStyle name="Lien hypertexte visité" xfId="338" builtinId="9" hidden="1"/>
    <cellStyle name="Lien hypertexte visité" xfId="340" builtinId="9" hidden="1"/>
    <cellStyle name="Lien hypertexte visité" xfId="342" builtinId="9" hidden="1"/>
    <cellStyle name="Lien hypertexte visité" xfId="344" builtinId="9" hidden="1"/>
    <cellStyle name="Lien hypertexte visité" xfId="346" builtinId="9" hidden="1"/>
    <cellStyle name="Lien hypertexte visité" xfId="348" builtinId="9" hidden="1"/>
    <cellStyle name="Lien hypertexte visité" xfId="350" builtinId="9" hidden="1"/>
    <cellStyle name="Lien hypertexte visité" xfId="352" builtinId="9" hidden="1"/>
    <cellStyle name="Lien hypertexte visité" xfId="354" builtinId="9" hidden="1"/>
    <cellStyle name="Lien hypertexte visité" xfId="356" builtinId="9" hidden="1"/>
    <cellStyle name="Lien hypertexte visité" xfId="358" builtinId="9" hidden="1"/>
    <cellStyle name="Lien hypertexte visité" xfId="360" builtinId="9" hidden="1"/>
    <cellStyle name="Lien hypertexte visité" xfId="362" builtinId="9" hidden="1"/>
    <cellStyle name="Lien hypertexte visité" xfId="364" builtinId="9" hidden="1"/>
    <cellStyle name="Lien hypertexte visité" xfId="366" builtinId="9" hidden="1"/>
    <cellStyle name="Lien hypertexte visité" xfId="368" builtinId="9" hidden="1"/>
    <cellStyle name="Lien hypertexte visité" xfId="370" builtinId="9" hidden="1"/>
    <cellStyle name="Lien hypertexte visité" xfId="372" builtinId="9" hidden="1"/>
    <cellStyle name="Lien hypertexte visité" xfId="374" builtinId="9" hidden="1"/>
    <cellStyle name="Lien hypertexte visité" xfId="376" builtinId="9" hidden="1"/>
    <cellStyle name="Lien hypertexte visité" xfId="378" builtinId="9" hidden="1"/>
    <cellStyle name="Lien hypertexte visité" xfId="380" builtinId="9" hidden="1"/>
    <cellStyle name="Lien hypertexte visité" xfId="382" builtinId="9" hidden="1"/>
    <cellStyle name="Lien hypertexte visité" xfId="384" builtinId="9" hidden="1"/>
    <cellStyle name="Lien hypertexte visité" xfId="386" builtinId="9" hidden="1"/>
    <cellStyle name="Lien hypertexte visité" xfId="388" builtinId="9" hidden="1"/>
    <cellStyle name="Lien hypertexte visité" xfId="390" builtinId="9" hidden="1"/>
    <cellStyle name="Lien hypertexte visité" xfId="392" builtinId="9" hidden="1"/>
    <cellStyle name="Lien hypertexte visité" xfId="394" builtinId="9" hidden="1"/>
    <cellStyle name="Lien hypertexte visité" xfId="396" builtinId="9" hidden="1"/>
    <cellStyle name="Lien hypertexte visité" xfId="398" builtinId="9" hidden="1"/>
    <cellStyle name="Lien hypertexte visité" xfId="400" builtinId="9" hidden="1"/>
    <cellStyle name="Lien hypertexte visité" xfId="402" builtinId="9" hidden="1"/>
    <cellStyle name="Lien hypertexte visité" xfId="404" builtinId="9" hidden="1"/>
    <cellStyle name="Lien hypertexte visité" xfId="406" builtinId="9" hidden="1"/>
    <cellStyle name="Lien hypertexte visité" xfId="408" builtinId="9" hidden="1"/>
    <cellStyle name="Lien hypertexte visité" xfId="410" builtinId="9" hidden="1"/>
    <cellStyle name="Lien hypertexte visité" xfId="412" builtinId="9" hidden="1"/>
    <cellStyle name="Lien hypertexte visité" xfId="414" builtinId="9" hidden="1"/>
    <cellStyle name="Lien hypertexte visité" xfId="416" builtinId="9" hidden="1"/>
    <cellStyle name="Lien hypertexte visité" xfId="418" builtinId="9" hidden="1"/>
    <cellStyle name="Lien hypertexte visité" xfId="420" builtinId="9" hidden="1"/>
    <cellStyle name="Lien hypertexte visité" xfId="422" builtinId="9" hidden="1"/>
    <cellStyle name="Lien hypertexte visité" xfId="424" builtinId="9" hidden="1"/>
    <cellStyle name="Lien hypertexte visité" xfId="426" builtinId="9" hidden="1"/>
    <cellStyle name="Lien hypertexte visité" xfId="428" builtinId="9" hidden="1"/>
    <cellStyle name="Lien hypertexte visité" xfId="430" builtinId="9" hidden="1"/>
    <cellStyle name="Lien hypertexte visité" xfId="432" builtinId="9" hidden="1"/>
    <cellStyle name="Lien hypertexte visité" xfId="434" builtinId="9" hidden="1"/>
    <cellStyle name="Lien hypertexte visité" xfId="436" builtinId="9" hidden="1"/>
    <cellStyle name="Lien hypertexte visité" xfId="438" builtinId="9" hidden="1"/>
    <cellStyle name="Lien hypertexte visité" xfId="440" builtinId="9" hidden="1"/>
    <cellStyle name="Lien hypertexte visité" xfId="442" builtinId="9" hidden="1"/>
    <cellStyle name="Lien hypertexte visité" xfId="444" builtinId="9" hidden="1"/>
    <cellStyle name="Lien hypertexte visité" xfId="446" builtinId="9" hidden="1"/>
    <cellStyle name="Lien hypertexte visité" xfId="448" builtinId="9" hidden="1"/>
    <cellStyle name="Lien hypertexte visité" xfId="450" builtinId="9" hidden="1"/>
    <cellStyle name="Lien hypertexte visité" xfId="452" builtinId="9" hidden="1"/>
    <cellStyle name="Lien hypertexte visité" xfId="454" builtinId="9" hidden="1"/>
    <cellStyle name="Lien hypertexte visité" xfId="456" builtinId="9" hidden="1"/>
    <cellStyle name="Lien hypertexte visité" xfId="458" builtinId="9" hidden="1"/>
    <cellStyle name="Lien hypertexte visité" xfId="460" builtinId="9" hidden="1"/>
    <cellStyle name="Lien hypertexte visité" xfId="462" builtinId="9" hidden="1"/>
    <cellStyle name="Lien hypertexte visité" xfId="464" builtinId="9" hidden="1"/>
    <cellStyle name="Lien hypertexte visité" xfId="466" builtinId="9" hidden="1"/>
    <cellStyle name="Lien hypertexte visité" xfId="468" builtinId="9" hidden="1"/>
    <cellStyle name="Lien hypertexte visité" xfId="470" builtinId="9" hidden="1"/>
    <cellStyle name="Lien hypertexte visité" xfId="472" builtinId="9" hidden="1"/>
    <cellStyle name="Lien hypertexte visité" xfId="474" builtinId="9" hidden="1"/>
    <cellStyle name="Lien hypertexte visité" xfId="476" builtinId="9" hidden="1"/>
    <cellStyle name="Lien hypertexte visité" xfId="478" builtinId="9" hidden="1"/>
    <cellStyle name="Lien hypertexte visité" xfId="480" builtinId="9" hidden="1"/>
    <cellStyle name="Lien hypertexte visité" xfId="482" builtinId="9" hidden="1"/>
    <cellStyle name="Lien hypertexte visité" xfId="484" builtinId="9" hidden="1"/>
    <cellStyle name="Lien hypertexte visité" xfId="486" builtinId="9" hidden="1"/>
    <cellStyle name="Lien hypertexte visité" xfId="488" builtinId="9" hidden="1"/>
    <cellStyle name="Lien hypertexte visité" xfId="490" builtinId="9" hidden="1"/>
    <cellStyle name="Lien hypertexte visité" xfId="492" builtinId="9" hidden="1"/>
    <cellStyle name="Lien hypertexte visité" xfId="494" builtinId="9" hidden="1"/>
    <cellStyle name="Lien hypertexte visité" xfId="496" builtinId="9" hidden="1"/>
    <cellStyle name="Lien hypertexte visité" xfId="498" builtinId="9" hidden="1"/>
    <cellStyle name="Lien hypertexte visité" xfId="500" builtinId="9" hidden="1"/>
    <cellStyle name="Lien hypertexte visité" xfId="502" builtinId="9" hidden="1"/>
    <cellStyle name="Lien hypertexte visité" xfId="504" builtinId="9" hidden="1"/>
    <cellStyle name="Lien hypertexte visité" xfId="506" builtinId="9" hidden="1"/>
    <cellStyle name="Lien hypertexte visité" xfId="508" builtinId="9" hidden="1"/>
    <cellStyle name="Lien hypertexte visité" xfId="510" builtinId="9" hidden="1"/>
    <cellStyle name="Lien hypertexte visité" xfId="512" builtinId="9" hidden="1"/>
    <cellStyle name="Lien hypertexte visité" xfId="514" builtinId="9" hidden="1"/>
    <cellStyle name="Lien hypertexte visité" xfId="516" builtinId="9" hidden="1"/>
    <cellStyle name="Lien hypertexte visité" xfId="518" builtinId="9" hidden="1"/>
    <cellStyle name="Lien hypertexte visité" xfId="520" builtinId="9" hidden="1"/>
    <cellStyle name="Lien hypertexte visité" xfId="522" builtinId="9" hidden="1"/>
    <cellStyle name="Lien hypertexte visité" xfId="524" builtinId="9" hidden="1"/>
    <cellStyle name="Lien hypertexte visité" xfId="526" builtinId="9" hidden="1"/>
    <cellStyle name="Lien hypertexte visité" xfId="528" builtinId="9" hidden="1"/>
    <cellStyle name="Lien hypertexte visité" xfId="530" builtinId="9" hidden="1"/>
    <cellStyle name="Lien hypertexte visité" xfId="532" builtinId="9" hidden="1"/>
    <cellStyle name="Lien hypertexte visité" xfId="534" builtinId="9" hidden="1"/>
    <cellStyle name="Lien hypertexte visité" xfId="536" builtinId="9" hidden="1"/>
    <cellStyle name="Lien hypertexte visité" xfId="538" builtinId="9" hidden="1"/>
    <cellStyle name="Lien hypertexte visité" xfId="540" builtinId="9" hidden="1"/>
    <cellStyle name="Lien hypertexte visité" xfId="542" builtinId="9" hidden="1"/>
    <cellStyle name="Lien hypertexte visité" xfId="544" builtinId="9" hidden="1"/>
    <cellStyle name="Lien hypertexte visité" xfId="546" builtinId="9" hidden="1"/>
    <cellStyle name="Lien hypertexte visité" xfId="548" builtinId="9" hidden="1"/>
    <cellStyle name="Lien hypertexte visité" xfId="550" builtinId="9" hidden="1"/>
    <cellStyle name="Lien hypertexte visité" xfId="552" builtinId="9" hidden="1"/>
    <cellStyle name="Lien hypertexte visité" xfId="554" builtinId="9" hidden="1"/>
    <cellStyle name="Lien hypertexte visité" xfId="556" builtinId="9" hidden="1"/>
    <cellStyle name="Lien hypertexte visité" xfId="558" builtinId="9" hidden="1"/>
    <cellStyle name="Lien hypertexte visité" xfId="560" builtinId="9" hidden="1"/>
    <cellStyle name="Lien hypertexte visité" xfId="562" builtinId="9" hidden="1"/>
    <cellStyle name="Lien hypertexte visité" xfId="564" builtinId="9" hidden="1"/>
    <cellStyle name="Lien hypertexte visité" xfId="566" builtinId="9" hidden="1"/>
    <cellStyle name="Lien hypertexte visité" xfId="568" builtinId="9" hidden="1"/>
    <cellStyle name="Lien hypertexte visité" xfId="570" builtinId="9" hidden="1"/>
    <cellStyle name="Lien hypertexte visité" xfId="572" builtinId="9" hidden="1"/>
    <cellStyle name="Lien hypertexte visité" xfId="574" builtinId="9" hidden="1"/>
    <cellStyle name="Lien hypertexte visité" xfId="576" builtinId="9" hidden="1"/>
    <cellStyle name="Lien hypertexte visité" xfId="578" builtinId="9" hidden="1"/>
    <cellStyle name="Lien hypertexte visité" xfId="580" builtinId="9" hidden="1"/>
    <cellStyle name="Lien hypertexte visité" xfId="582" builtinId="9" hidden="1"/>
    <cellStyle name="Lien hypertexte visité" xfId="584" builtinId="9" hidden="1"/>
    <cellStyle name="Lien hypertexte visité" xfId="586" builtinId="9" hidden="1"/>
    <cellStyle name="Lien hypertexte visité" xfId="588" builtinId="9" hidden="1"/>
    <cellStyle name="Lien hypertexte visité" xfId="590" builtinId="9" hidden="1"/>
    <cellStyle name="Lien hypertexte visité" xfId="592" builtinId="9" hidden="1"/>
    <cellStyle name="Lien hypertexte visité" xfId="594" builtinId="9" hidden="1"/>
    <cellStyle name="Lien hypertexte visité" xfId="596" builtinId="9" hidden="1"/>
    <cellStyle name="Lien hypertexte visité" xfId="598" builtinId="9" hidden="1"/>
    <cellStyle name="Lien hypertexte visité" xfId="600" builtinId="9" hidden="1"/>
    <cellStyle name="Lien hypertexte visité" xfId="602" builtinId="9" hidden="1"/>
    <cellStyle name="Lien hypertexte visité" xfId="604" builtinId="9" hidden="1"/>
    <cellStyle name="Lien hypertexte visité" xfId="606" builtinId="9" hidden="1"/>
    <cellStyle name="Lien hypertexte visité" xfId="608" builtinId="9" hidden="1"/>
    <cellStyle name="Lien hypertexte visité" xfId="610" builtinId="9" hidden="1"/>
    <cellStyle name="Lien hypertexte visité" xfId="612" builtinId="9" hidden="1"/>
    <cellStyle name="Lien hypertexte visité" xfId="614" builtinId="9" hidden="1"/>
    <cellStyle name="Lien hypertexte visité" xfId="616" builtinId="9" hidden="1"/>
    <cellStyle name="Lien hypertexte visité" xfId="618" builtinId="9" hidden="1"/>
    <cellStyle name="Lien hypertexte visité" xfId="620" builtinId="9" hidden="1"/>
    <cellStyle name="Lien hypertexte visité" xfId="622" builtinId="9" hidden="1"/>
    <cellStyle name="Lien hypertexte visité" xfId="624" builtinId="9" hidden="1"/>
    <cellStyle name="Lien hypertexte visité" xfId="626" builtinId="9" hidden="1"/>
    <cellStyle name="Lien hypertexte visité" xfId="628" builtinId="9" hidden="1"/>
    <cellStyle name="Lien hypertexte visité" xfId="630" builtinId="9" hidden="1"/>
    <cellStyle name="Lien hypertexte visité" xfId="632" builtinId="9" hidden="1"/>
    <cellStyle name="Lien hypertexte visité" xfId="634" builtinId="9" hidden="1"/>
    <cellStyle name="Lien hypertexte visité" xfId="636" builtinId="9" hidden="1"/>
    <cellStyle name="Lien hypertexte visité" xfId="638" builtinId="9" hidden="1"/>
    <cellStyle name="Lien hypertexte visité" xfId="640" builtinId="9" hidden="1"/>
    <cellStyle name="Lien hypertexte visité" xfId="642"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83" dropStyle="combo" dx="16" fmlaLink="D12" fmlaRange="Config!$D$2:$D$9" sel="7" val="0"/>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11</xdr:row>
          <xdr:rowOff>9525</xdr:rowOff>
        </xdr:from>
        <xdr:to>
          <xdr:col>5</xdr:col>
          <xdr:colOff>542925</xdr:colOff>
          <xdr:row>12</xdr:row>
          <xdr:rowOff>28575</xdr:rowOff>
        </xdr:to>
        <xdr:sp macro="" textlink="">
          <xdr:nvSpPr>
            <xdr:cNvPr id="2051" name="Drop Down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xdr:twoCellAnchor editAs="oneCell">
    <xdr:from>
      <xdr:col>1</xdr:col>
      <xdr:colOff>495300</xdr:colOff>
      <xdr:row>64</xdr:row>
      <xdr:rowOff>139700</xdr:rowOff>
    </xdr:from>
    <xdr:to>
      <xdr:col>1</xdr:col>
      <xdr:colOff>793656</xdr:colOff>
      <xdr:row>66</xdr:row>
      <xdr:rowOff>118700</xdr:rowOff>
    </xdr:to>
    <xdr:pic>
      <xdr:nvPicPr>
        <xdr:cNvPr id="12" name="Bild 11"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5300" y="20586700"/>
          <a:ext cx="298356" cy="360000"/>
        </a:xfrm>
        <a:prstGeom prst="rect">
          <a:avLst/>
        </a:prstGeom>
      </xdr:spPr>
    </xdr:pic>
    <xdr:clientData/>
  </xdr:twoCellAnchor>
  <xdr:twoCellAnchor editAs="oneCell">
    <xdr:from>
      <xdr:col>1</xdr:col>
      <xdr:colOff>495300</xdr:colOff>
      <xdr:row>58</xdr:row>
      <xdr:rowOff>76200</xdr:rowOff>
    </xdr:from>
    <xdr:to>
      <xdr:col>1</xdr:col>
      <xdr:colOff>775540</xdr:colOff>
      <xdr:row>60</xdr:row>
      <xdr:rowOff>55200</xdr:rowOff>
    </xdr:to>
    <xdr:pic>
      <xdr:nvPicPr>
        <xdr:cNvPr id="13" name="Bild 12" descr="GRASP_ER.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95300" y="19380200"/>
          <a:ext cx="280240" cy="360000"/>
        </a:xfrm>
        <a:prstGeom prst="rect">
          <a:avLst/>
        </a:prstGeom>
      </xdr:spPr>
    </xdr:pic>
    <xdr:clientData/>
  </xdr:twoCellAnchor>
  <xdr:twoCellAnchor editAs="oneCell">
    <xdr:from>
      <xdr:col>1</xdr:col>
      <xdr:colOff>495300</xdr:colOff>
      <xdr:row>61</xdr:row>
      <xdr:rowOff>139700</xdr:rowOff>
    </xdr:from>
    <xdr:to>
      <xdr:col>1</xdr:col>
      <xdr:colOff>781118</xdr:colOff>
      <xdr:row>63</xdr:row>
      <xdr:rowOff>118700</xdr:rowOff>
    </xdr:to>
    <xdr:pic>
      <xdr:nvPicPr>
        <xdr:cNvPr id="14" name="Bild 13" descr="Company manager.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95300" y="20015200"/>
          <a:ext cx="285818" cy="360000"/>
        </a:xfrm>
        <a:prstGeom prst="rect">
          <a:avLst/>
        </a:prstGeom>
      </xdr:spPr>
    </xdr:pic>
    <xdr:clientData/>
  </xdr:twoCellAnchor>
  <xdr:twoCellAnchor editAs="oneCell">
    <xdr:from>
      <xdr:col>1</xdr:col>
      <xdr:colOff>520700</xdr:colOff>
      <xdr:row>67</xdr:row>
      <xdr:rowOff>88900</xdr:rowOff>
    </xdr:from>
    <xdr:to>
      <xdr:col>1</xdr:col>
      <xdr:colOff>805251</xdr:colOff>
      <xdr:row>69</xdr:row>
      <xdr:rowOff>67900</xdr:rowOff>
    </xdr:to>
    <xdr:pic>
      <xdr:nvPicPr>
        <xdr:cNvPr id="16" name="Bild 15" descr="RGSP.png"/>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20700" y="21107400"/>
          <a:ext cx="284551" cy="360000"/>
        </a:xfrm>
        <a:prstGeom prst="rect">
          <a:avLst/>
        </a:prstGeom>
      </xdr:spPr>
    </xdr:pic>
    <xdr:clientData/>
  </xdr:twoCellAnchor>
  <xdr:twoCellAnchor editAs="oneCell">
    <xdr:from>
      <xdr:col>1</xdr:col>
      <xdr:colOff>393700</xdr:colOff>
      <xdr:row>55</xdr:row>
      <xdr:rowOff>63500</xdr:rowOff>
    </xdr:from>
    <xdr:to>
      <xdr:col>2</xdr:col>
      <xdr:colOff>8200</xdr:colOff>
      <xdr:row>57</xdr:row>
      <xdr:rowOff>42500</xdr:rowOff>
    </xdr:to>
    <xdr:pic>
      <xdr:nvPicPr>
        <xdr:cNvPr id="17" name="Bild 16" descr="Site inspection.png"/>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93700" y="18796000"/>
          <a:ext cx="440000" cy="360000"/>
        </a:xfrm>
        <a:prstGeom prst="rect">
          <a:avLst/>
        </a:prstGeom>
      </xdr:spPr>
    </xdr:pic>
    <xdr:clientData/>
  </xdr:twoCellAnchor>
  <xdr:twoCellAnchor editAs="oneCell">
    <xdr:from>
      <xdr:col>1</xdr:col>
      <xdr:colOff>381000</xdr:colOff>
      <xdr:row>56</xdr:row>
      <xdr:rowOff>0</xdr:rowOff>
    </xdr:from>
    <xdr:to>
      <xdr:col>1</xdr:col>
      <xdr:colOff>711200</xdr:colOff>
      <xdr:row>58</xdr:row>
      <xdr:rowOff>12700</xdr:rowOff>
    </xdr:to>
    <xdr:sp macro="" textlink="">
      <xdr:nvSpPr>
        <xdr:cNvPr id="2053" name="AutoShape 5" descr="ecords.png"/>
        <xdr:cNvSpPr>
          <a:spLocks noChangeAspect="1" noChangeArrowheads="1"/>
        </xdr:cNvSpPr>
      </xdr:nvSpPr>
      <xdr:spPr bwMode="auto">
        <a:xfrm>
          <a:off x="381000" y="18923000"/>
          <a:ext cx="330200" cy="3937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de-DE"/>
        </a:p>
      </xdr:txBody>
    </xdr:sp>
    <xdr:clientData/>
  </xdr:twoCellAnchor>
  <xdr:twoCellAnchor editAs="oneCell">
    <xdr:from>
      <xdr:col>1</xdr:col>
      <xdr:colOff>342900</xdr:colOff>
      <xdr:row>56</xdr:row>
      <xdr:rowOff>0</xdr:rowOff>
    </xdr:from>
    <xdr:to>
      <xdr:col>1</xdr:col>
      <xdr:colOff>647700</xdr:colOff>
      <xdr:row>58</xdr:row>
      <xdr:rowOff>12700</xdr:rowOff>
    </xdr:to>
    <xdr:sp macro="" textlink="">
      <xdr:nvSpPr>
        <xdr:cNvPr id="2054" name="AutoShape 6" descr="RASP_ER.png"/>
        <xdr:cNvSpPr>
          <a:spLocks noChangeAspect="1" noChangeArrowheads="1"/>
        </xdr:cNvSpPr>
      </xdr:nvSpPr>
      <xdr:spPr bwMode="auto">
        <a:xfrm>
          <a:off x="342900" y="18923000"/>
          <a:ext cx="304800" cy="3937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128</xdr:row>
      <xdr:rowOff>0</xdr:rowOff>
    </xdr:from>
    <xdr:to>
      <xdr:col>5</xdr:col>
      <xdr:colOff>298356</xdr:colOff>
      <xdr:row>128</xdr:row>
      <xdr:rowOff>360000</xdr:rowOff>
    </xdr:to>
    <xdr:pic>
      <xdr:nvPicPr>
        <xdr:cNvPr id="13" name="Bild 12"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41592500"/>
          <a:ext cx="298356" cy="360000"/>
        </a:xfrm>
        <a:prstGeom prst="rect">
          <a:avLst/>
        </a:prstGeom>
      </xdr:spPr>
    </xdr:pic>
    <xdr:clientData/>
  </xdr:twoCellAnchor>
  <xdr:twoCellAnchor editAs="oneCell">
    <xdr:from>
      <xdr:col>5</xdr:col>
      <xdr:colOff>317500</xdr:colOff>
      <xdr:row>128</xdr:row>
      <xdr:rowOff>0</xdr:rowOff>
    </xdr:from>
    <xdr:to>
      <xdr:col>5</xdr:col>
      <xdr:colOff>597740</xdr:colOff>
      <xdr:row>128</xdr:row>
      <xdr:rowOff>360000</xdr:rowOff>
    </xdr:to>
    <xdr:pic>
      <xdr:nvPicPr>
        <xdr:cNvPr id="14" name="Bild 13" descr="GRASP_ER.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62400" y="41592500"/>
          <a:ext cx="280240" cy="360000"/>
        </a:xfrm>
        <a:prstGeom prst="rect">
          <a:avLst/>
        </a:prstGeom>
      </xdr:spPr>
    </xdr:pic>
    <xdr:clientData/>
  </xdr:twoCellAnchor>
  <xdr:twoCellAnchor editAs="oneCell">
    <xdr:from>
      <xdr:col>5</xdr:col>
      <xdr:colOff>0</xdr:colOff>
      <xdr:row>129</xdr:row>
      <xdr:rowOff>0</xdr:rowOff>
    </xdr:from>
    <xdr:to>
      <xdr:col>5</xdr:col>
      <xdr:colOff>298356</xdr:colOff>
      <xdr:row>129</xdr:row>
      <xdr:rowOff>360000</xdr:rowOff>
    </xdr:to>
    <xdr:pic>
      <xdr:nvPicPr>
        <xdr:cNvPr id="15" name="Bild 14"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41592500"/>
          <a:ext cx="298356" cy="360000"/>
        </a:xfrm>
        <a:prstGeom prst="rect">
          <a:avLst/>
        </a:prstGeom>
      </xdr:spPr>
    </xdr:pic>
    <xdr:clientData/>
  </xdr:twoCellAnchor>
  <xdr:twoCellAnchor editAs="oneCell">
    <xdr:from>
      <xdr:col>5</xdr:col>
      <xdr:colOff>0</xdr:colOff>
      <xdr:row>130</xdr:row>
      <xdr:rowOff>0</xdr:rowOff>
    </xdr:from>
    <xdr:to>
      <xdr:col>5</xdr:col>
      <xdr:colOff>298356</xdr:colOff>
      <xdr:row>130</xdr:row>
      <xdr:rowOff>360000</xdr:rowOff>
    </xdr:to>
    <xdr:pic>
      <xdr:nvPicPr>
        <xdr:cNvPr id="17" name="Bild 16"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41592500"/>
          <a:ext cx="298356" cy="360000"/>
        </a:xfrm>
        <a:prstGeom prst="rect">
          <a:avLst/>
        </a:prstGeom>
      </xdr:spPr>
    </xdr:pic>
    <xdr:clientData/>
  </xdr:twoCellAnchor>
  <xdr:twoCellAnchor editAs="oneCell">
    <xdr:from>
      <xdr:col>5</xdr:col>
      <xdr:colOff>317500</xdr:colOff>
      <xdr:row>130</xdr:row>
      <xdr:rowOff>0</xdr:rowOff>
    </xdr:from>
    <xdr:to>
      <xdr:col>5</xdr:col>
      <xdr:colOff>597740</xdr:colOff>
      <xdr:row>130</xdr:row>
      <xdr:rowOff>360000</xdr:rowOff>
    </xdr:to>
    <xdr:pic>
      <xdr:nvPicPr>
        <xdr:cNvPr id="18" name="Bild 17" descr="GRASP_ER.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62400" y="41592500"/>
          <a:ext cx="280240" cy="360000"/>
        </a:xfrm>
        <a:prstGeom prst="rect">
          <a:avLst/>
        </a:prstGeom>
      </xdr:spPr>
    </xdr:pic>
    <xdr:clientData/>
  </xdr:twoCellAnchor>
  <xdr:twoCellAnchor editAs="oneCell">
    <xdr:from>
      <xdr:col>5</xdr:col>
      <xdr:colOff>0</xdr:colOff>
      <xdr:row>131</xdr:row>
      <xdr:rowOff>0</xdr:rowOff>
    </xdr:from>
    <xdr:to>
      <xdr:col>5</xdr:col>
      <xdr:colOff>298356</xdr:colOff>
      <xdr:row>131</xdr:row>
      <xdr:rowOff>360000</xdr:rowOff>
    </xdr:to>
    <xdr:pic>
      <xdr:nvPicPr>
        <xdr:cNvPr id="19" name="Bild 18"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41592500"/>
          <a:ext cx="298356" cy="360000"/>
        </a:xfrm>
        <a:prstGeom prst="rect">
          <a:avLst/>
        </a:prstGeom>
      </xdr:spPr>
    </xdr:pic>
    <xdr:clientData/>
  </xdr:twoCellAnchor>
  <xdr:twoCellAnchor editAs="oneCell">
    <xdr:from>
      <xdr:col>5</xdr:col>
      <xdr:colOff>0</xdr:colOff>
      <xdr:row>132</xdr:row>
      <xdr:rowOff>0</xdr:rowOff>
    </xdr:from>
    <xdr:to>
      <xdr:col>5</xdr:col>
      <xdr:colOff>298356</xdr:colOff>
      <xdr:row>132</xdr:row>
      <xdr:rowOff>360000</xdr:rowOff>
    </xdr:to>
    <xdr:pic>
      <xdr:nvPicPr>
        <xdr:cNvPr id="21" name="Bild 20"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41592500"/>
          <a:ext cx="298356" cy="360000"/>
        </a:xfrm>
        <a:prstGeom prst="rect">
          <a:avLst/>
        </a:prstGeom>
      </xdr:spPr>
    </xdr:pic>
    <xdr:clientData/>
  </xdr:twoCellAnchor>
  <xdr:twoCellAnchor editAs="oneCell">
    <xdr:from>
      <xdr:col>5</xdr:col>
      <xdr:colOff>317500</xdr:colOff>
      <xdr:row>132</xdr:row>
      <xdr:rowOff>0</xdr:rowOff>
    </xdr:from>
    <xdr:to>
      <xdr:col>5</xdr:col>
      <xdr:colOff>597740</xdr:colOff>
      <xdr:row>132</xdr:row>
      <xdr:rowOff>360000</xdr:rowOff>
    </xdr:to>
    <xdr:pic>
      <xdr:nvPicPr>
        <xdr:cNvPr id="22" name="Bild 21" descr="GRASP_ER.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62400" y="41592500"/>
          <a:ext cx="280240" cy="360000"/>
        </a:xfrm>
        <a:prstGeom prst="rect">
          <a:avLst/>
        </a:prstGeom>
      </xdr:spPr>
    </xdr:pic>
    <xdr:clientData/>
  </xdr:twoCellAnchor>
  <xdr:twoCellAnchor editAs="oneCell">
    <xdr:from>
      <xdr:col>5</xdr:col>
      <xdr:colOff>0</xdr:colOff>
      <xdr:row>133</xdr:row>
      <xdr:rowOff>0</xdr:rowOff>
    </xdr:from>
    <xdr:to>
      <xdr:col>5</xdr:col>
      <xdr:colOff>298356</xdr:colOff>
      <xdr:row>133</xdr:row>
      <xdr:rowOff>360000</xdr:rowOff>
    </xdr:to>
    <xdr:pic>
      <xdr:nvPicPr>
        <xdr:cNvPr id="23" name="Bild 22"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41592500"/>
          <a:ext cx="298356" cy="360000"/>
        </a:xfrm>
        <a:prstGeom prst="rect">
          <a:avLst/>
        </a:prstGeom>
      </xdr:spPr>
    </xdr:pic>
    <xdr:clientData/>
  </xdr:twoCellAnchor>
  <xdr:twoCellAnchor editAs="oneCell">
    <xdr:from>
      <xdr:col>5</xdr:col>
      <xdr:colOff>0</xdr:colOff>
      <xdr:row>139</xdr:row>
      <xdr:rowOff>0</xdr:rowOff>
    </xdr:from>
    <xdr:to>
      <xdr:col>5</xdr:col>
      <xdr:colOff>298356</xdr:colOff>
      <xdr:row>139</xdr:row>
      <xdr:rowOff>360000</xdr:rowOff>
    </xdr:to>
    <xdr:pic>
      <xdr:nvPicPr>
        <xdr:cNvPr id="25" name="Bild 24"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44132500"/>
          <a:ext cx="298356" cy="360000"/>
        </a:xfrm>
        <a:prstGeom prst="rect">
          <a:avLst/>
        </a:prstGeom>
      </xdr:spPr>
    </xdr:pic>
    <xdr:clientData/>
  </xdr:twoCellAnchor>
  <xdr:twoCellAnchor editAs="oneCell">
    <xdr:from>
      <xdr:col>5</xdr:col>
      <xdr:colOff>0</xdr:colOff>
      <xdr:row>140</xdr:row>
      <xdr:rowOff>0</xdr:rowOff>
    </xdr:from>
    <xdr:to>
      <xdr:col>5</xdr:col>
      <xdr:colOff>298356</xdr:colOff>
      <xdr:row>140</xdr:row>
      <xdr:rowOff>360000</xdr:rowOff>
    </xdr:to>
    <xdr:pic>
      <xdr:nvPicPr>
        <xdr:cNvPr id="27" name="Bild 26"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44132500"/>
          <a:ext cx="298356" cy="360000"/>
        </a:xfrm>
        <a:prstGeom prst="rect">
          <a:avLst/>
        </a:prstGeom>
      </xdr:spPr>
    </xdr:pic>
    <xdr:clientData/>
  </xdr:twoCellAnchor>
  <xdr:twoCellAnchor editAs="oneCell">
    <xdr:from>
      <xdr:col>5</xdr:col>
      <xdr:colOff>317500</xdr:colOff>
      <xdr:row>140</xdr:row>
      <xdr:rowOff>0</xdr:rowOff>
    </xdr:from>
    <xdr:to>
      <xdr:col>5</xdr:col>
      <xdr:colOff>597740</xdr:colOff>
      <xdr:row>140</xdr:row>
      <xdr:rowOff>360000</xdr:rowOff>
    </xdr:to>
    <xdr:pic>
      <xdr:nvPicPr>
        <xdr:cNvPr id="28" name="Bild 27" descr="GRASP_ER.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62400" y="44132500"/>
          <a:ext cx="280240" cy="360000"/>
        </a:xfrm>
        <a:prstGeom prst="rect">
          <a:avLst/>
        </a:prstGeom>
      </xdr:spPr>
    </xdr:pic>
    <xdr:clientData/>
  </xdr:twoCellAnchor>
  <xdr:twoCellAnchor editAs="oneCell">
    <xdr:from>
      <xdr:col>5</xdr:col>
      <xdr:colOff>0</xdr:colOff>
      <xdr:row>141</xdr:row>
      <xdr:rowOff>0</xdr:rowOff>
    </xdr:from>
    <xdr:to>
      <xdr:col>5</xdr:col>
      <xdr:colOff>298356</xdr:colOff>
      <xdr:row>141</xdr:row>
      <xdr:rowOff>360000</xdr:rowOff>
    </xdr:to>
    <xdr:pic>
      <xdr:nvPicPr>
        <xdr:cNvPr id="29" name="Bild 28"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44132500"/>
          <a:ext cx="298356" cy="360000"/>
        </a:xfrm>
        <a:prstGeom prst="rect">
          <a:avLst/>
        </a:prstGeom>
      </xdr:spPr>
    </xdr:pic>
    <xdr:clientData/>
  </xdr:twoCellAnchor>
  <xdr:twoCellAnchor editAs="oneCell">
    <xdr:from>
      <xdr:col>5</xdr:col>
      <xdr:colOff>12700</xdr:colOff>
      <xdr:row>142</xdr:row>
      <xdr:rowOff>0</xdr:rowOff>
    </xdr:from>
    <xdr:to>
      <xdr:col>5</xdr:col>
      <xdr:colOff>292940</xdr:colOff>
      <xdr:row>142</xdr:row>
      <xdr:rowOff>360000</xdr:rowOff>
    </xdr:to>
    <xdr:pic>
      <xdr:nvPicPr>
        <xdr:cNvPr id="32" name="Bild 31" descr="GRASP_ER.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57600" y="52514500"/>
          <a:ext cx="280240" cy="360000"/>
        </a:xfrm>
        <a:prstGeom prst="rect">
          <a:avLst/>
        </a:prstGeom>
      </xdr:spPr>
    </xdr:pic>
    <xdr:clientData/>
  </xdr:twoCellAnchor>
  <xdr:twoCellAnchor editAs="oneCell">
    <xdr:from>
      <xdr:col>5</xdr:col>
      <xdr:colOff>0</xdr:colOff>
      <xdr:row>144</xdr:row>
      <xdr:rowOff>0</xdr:rowOff>
    </xdr:from>
    <xdr:to>
      <xdr:col>5</xdr:col>
      <xdr:colOff>298356</xdr:colOff>
      <xdr:row>144</xdr:row>
      <xdr:rowOff>360000</xdr:rowOff>
    </xdr:to>
    <xdr:pic>
      <xdr:nvPicPr>
        <xdr:cNvPr id="35" name="Bild 34"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44132500"/>
          <a:ext cx="298356" cy="360000"/>
        </a:xfrm>
        <a:prstGeom prst="rect">
          <a:avLst/>
        </a:prstGeom>
      </xdr:spPr>
    </xdr:pic>
    <xdr:clientData/>
  </xdr:twoCellAnchor>
  <xdr:twoCellAnchor editAs="oneCell">
    <xdr:from>
      <xdr:col>5</xdr:col>
      <xdr:colOff>596900</xdr:colOff>
      <xdr:row>140</xdr:row>
      <xdr:rowOff>0</xdr:rowOff>
    </xdr:from>
    <xdr:to>
      <xdr:col>5</xdr:col>
      <xdr:colOff>1036900</xdr:colOff>
      <xdr:row>140</xdr:row>
      <xdr:rowOff>360000</xdr:rowOff>
    </xdr:to>
    <xdr:pic>
      <xdr:nvPicPr>
        <xdr:cNvPr id="37" name="Bild 36" descr="Site inspection.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241800" y="51422300"/>
          <a:ext cx="440000" cy="360000"/>
        </a:xfrm>
        <a:prstGeom prst="rect">
          <a:avLst/>
        </a:prstGeom>
      </xdr:spPr>
    </xdr:pic>
    <xdr:clientData/>
  </xdr:twoCellAnchor>
  <xdr:twoCellAnchor editAs="oneCell">
    <xdr:from>
      <xdr:col>5</xdr:col>
      <xdr:colOff>0</xdr:colOff>
      <xdr:row>143</xdr:row>
      <xdr:rowOff>0</xdr:rowOff>
    </xdr:from>
    <xdr:to>
      <xdr:col>5</xdr:col>
      <xdr:colOff>298356</xdr:colOff>
      <xdr:row>143</xdr:row>
      <xdr:rowOff>360000</xdr:rowOff>
    </xdr:to>
    <xdr:pic>
      <xdr:nvPicPr>
        <xdr:cNvPr id="38" name="Bild 37"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51422300"/>
          <a:ext cx="298356" cy="360000"/>
        </a:xfrm>
        <a:prstGeom prst="rect">
          <a:avLst/>
        </a:prstGeom>
      </xdr:spPr>
    </xdr:pic>
    <xdr:clientData/>
  </xdr:twoCellAnchor>
  <xdr:twoCellAnchor editAs="oneCell">
    <xdr:from>
      <xdr:col>5</xdr:col>
      <xdr:colOff>317500</xdr:colOff>
      <xdr:row>143</xdr:row>
      <xdr:rowOff>0</xdr:rowOff>
    </xdr:from>
    <xdr:to>
      <xdr:col>5</xdr:col>
      <xdr:colOff>597740</xdr:colOff>
      <xdr:row>143</xdr:row>
      <xdr:rowOff>360000</xdr:rowOff>
    </xdr:to>
    <xdr:pic>
      <xdr:nvPicPr>
        <xdr:cNvPr id="39" name="Bild 38" descr="GRASP_ER.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62400" y="51422300"/>
          <a:ext cx="280240" cy="360000"/>
        </a:xfrm>
        <a:prstGeom prst="rect">
          <a:avLst/>
        </a:prstGeom>
      </xdr:spPr>
    </xdr:pic>
    <xdr:clientData/>
  </xdr:twoCellAnchor>
  <xdr:twoCellAnchor editAs="oneCell">
    <xdr:from>
      <xdr:col>5</xdr:col>
      <xdr:colOff>596900</xdr:colOff>
      <xdr:row>143</xdr:row>
      <xdr:rowOff>0</xdr:rowOff>
    </xdr:from>
    <xdr:to>
      <xdr:col>5</xdr:col>
      <xdr:colOff>1036900</xdr:colOff>
      <xdr:row>143</xdr:row>
      <xdr:rowOff>360000</xdr:rowOff>
    </xdr:to>
    <xdr:pic>
      <xdr:nvPicPr>
        <xdr:cNvPr id="40" name="Bild 39" descr="Site inspection.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241800" y="51422300"/>
          <a:ext cx="440000" cy="360000"/>
        </a:xfrm>
        <a:prstGeom prst="rect">
          <a:avLst/>
        </a:prstGeom>
      </xdr:spPr>
    </xdr:pic>
    <xdr:clientData/>
  </xdr:twoCellAnchor>
  <xdr:twoCellAnchor editAs="oneCell">
    <xdr:from>
      <xdr:col>5</xdr:col>
      <xdr:colOff>0</xdr:colOff>
      <xdr:row>150</xdr:row>
      <xdr:rowOff>0</xdr:rowOff>
    </xdr:from>
    <xdr:to>
      <xdr:col>5</xdr:col>
      <xdr:colOff>298356</xdr:colOff>
      <xdr:row>150</xdr:row>
      <xdr:rowOff>360000</xdr:rowOff>
    </xdr:to>
    <xdr:pic>
      <xdr:nvPicPr>
        <xdr:cNvPr id="41" name="Bild 40"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51422300"/>
          <a:ext cx="298356" cy="360000"/>
        </a:xfrm>
        <a:prstGeom prst="rect">
          <a:avLst/>
        </a:prstGeom>
      </xdr:spPr>
    </xdr:pic>
    <xdr:clientData/>
  </xdr:twoCellAnchor>
  <xdr:twoCellAnchor editAs="oneCell">
    <xdr:from>
      <xdr:col>5</xdr:col>
      <xdr:colOff>0</xdr:colOff>
      <xdr:row>151</xdr:row>
      <xdr:rowOff>0</xdr:rowOff>
    </xdr:from>
    <xdr:to>
      <xdr:col>5</xdr:col>
      <xdr:colOff>298356</xdr:colOff>
      <xdr:row>151</xdr:row>
      <xdr:rowOff>360000</xdr:rowOff>
    </xdr:to>
    <xdr:pic>
      <xdr:nvPicPr>
        <xdr:cNvPr id="44" name="Bild 43"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51422300"/>
          <a:ext cx="298356" cy="360000"/>
        </a:xfrm>
        <a:prstGeom prst="rect">
          <a:avLst/>
        </a:prstGeom>
      </xdr:spPr>
    </xdr:pic>
    <xdr:clientData/>
  </xdr:twoCellAnchor>
  <xdr:twoCellAnchor editAs="oneCell">
    <xdr:from>
      <xdr:col>5</xdr:col>
      <xdr:colOff>0</xdr:colOff>
      <xdr:row>152</xdr:row>
      <xdr:rowOff>0</xdr:rowOff>
    </xdr:from>
    <xdr:to>
      <xdr:col>5</xdr:col>
      <xdr:colOff>298356</xdr:colOff>
      <xdr:row>152</xdr:row>
      <xdr:rowOff>360000</xdr:rowOff>
    </xdr:to>
    <xdr:pic>
      <xdr:nvPicPr>
        <xdr:cNvPr id="47" name="Bild 46"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51422300"/>
          <a:ext cx="298356" cy="360000"/>
        </a:xfrm>
        <a:prstGeom prst="rect">
          <a:avLst/>
        </a:prstGeom>
      </xdr:spPr>
    </xdr:pic>
    <xdr:clientData/>
  </xdr:twoCellAnchor>
  <xdr:twoCellAnchor editAs="oneCell">
    <xdr:from>
      <xdr:col>5</xdr:col>
      <xdr:colOff>304800</xdr:colOff>
      <xdr:row>152</xdr:row>
      <xdr:rowOff>0</xdr:rowOff>
    </xdr:from>
    <xdr:to>
      <xdr:col>5</xdr:col>
      <xdr:colOff>744800</xdr:colOff>
      <xdr:row>152</xdr:row>
      <xdr:rowOff>360000</xdr:rowOff>
    </xdr:to>
    <xdr:pic>
      <xdr:nvPicPr>
        <xdr:cNvPr id="49" name="Bild 48" descr="Site inspection.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949700" y="61099700"/>
          <a:ext cx="440000" cy="360000"/>
        </a:xfrm>
        <a:prstGeom prst="rect">
          <a:avLst/>
        </a:prstGeom>
      </xdr:spPr>
    </xdr:pic>
    <xdr:clientData/>
  </xdr:twoCellAnchor>
  <xdr:twoCellAnchor editAs="oneCell">
    <xdr:from>
      <xdr:col>5</xdr:col>
      <xdr:colOff>0</xdr:colOff>
      <xdr:row>153</xdr:row>
      <xdr:rowOff>0</xdr:rowOff>
    </xdr:from>
    <xdr:to>
      <xdr:col>5</xdr:col>
      <xdr:colOff>280240</xdr:colOff>
      <xdr:row>153</xdr:row>
      <xdr:rowOff>360000</xdr:rowOff>
    </xdr:to>
    <xdr:pic>
      <xdr:nvPicPr>
        <xdr:cNvPr id="50" name="Bild 49" descr="GRASP_ER.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44900" y="61823600"/>
          <a:ext cx="280240" cy="360000"/>
        </a:xfrm>
        <a:prstGeom prst="rect">
          <a:avLst/>
        </a:prstGeom>
      </xdr:spPr>
    </xdr:pic>
    <xdr:clientData/>
  </xdr:twoCellAnchor>
  <xdr:twoCellAnchor editAs="oneCell">
    <xdr:from>
      <xdr:col>5</xdr:col>
      <xdr:colOff>292100</xdr:colOff>
      <xdr:row>153</xdr:row>
      <xdr:rowOff>0</xdr:rowOff>
    </xdr:from>
    <xdr:to>
      <xdr:col>5</xdr:col>
      <xdr:colOff>577918</xdr:colOff>
      <xdr:row>153</xdr:row>
      <xdr:rowOff>360000</xdr:rowOff>
    </xdr:to>
    <xdr:pic>
      <xdr:nvPicPr>
        <xdr:cNvPr id="51" name="Bild 50" descr="Company manager.png"/>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937000" y="61823600"/>
          <a:ext cx="285818" cy="360000"/>
        </a:xfrm>
        <a:prstGeom prst="rect">
          <a:avLst/>
        </a:prstGeom>
      </xdr:spPr>
    </xdr:pic>
    <xdr:clientData/>
  </xdr:twoCellAnchor>
  <xdr:twoCellAnchor editAs="oneCell">
    <xdr:from>
      <xdr:col>5</xdr:col>
      <xdr:colOff>609601</xdr:colOff>
      <xdr:row>153</xdr:row>
      <xdr:rowOff>12700</xdr:rowOff>
    </xdr:from>
    <xdr:to>
      <xdr:col>5</xdr:col>
      <xdr:colOff>894152</xdr:colOff>
      <xdr:row>153</xdr:row>
      <xdr:rowOff>372700</xdr:rowOff>
    </xdr:to>
    <xdr:pic>
      <xdr:nvPicPr>
        <xdr:cNvPr id="52" name="Bild 51" descr="RGSP.png"/>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254501" y="61836300"/>
          <a:ext cx="284551" cy="360000"/>
        </a:xfrm>
        <a:prstGeom prst="rect">
          <a:avLst/>
        </a:prstGeom>
      </xdr:spPr>
    </xdr:pic>
    <xdr:clientData/>
  </xdr:twoCellAnchor>
  <xdr:twoCellAnchor editAs="oneCell">
    <xdr:from>
      <xdr:col>5</xdr:col>
      <xdr:colOff>0</xdr:colOff>
      <xdr:row>154</xdr:row>
      <xdr:rowOff>0</xdr:rowOff>
    </xdr:from>
    <xdr:to>
      <xdr:col>5</xdr:col>
      <xdr:colOff>298356</xdr:colOff>
      <xdr:row>154</xdr:row>
      <xdr:rowOff>360000</xdr:rowOff>
    </xdr:to>
    <xdr:pic>
      <xdr:nvPicPr>
        <xdr:cNvPr id="53" name="Bild 52"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60553600"/>
          <a:ext cx="298356" cy="360000"/>
        </a:xfrm>
        <a:prstGeom prst="rect">
          <a:avLst/>
        </a:prstGeom>
      </xdr:spPr>
    </xdr:pic>
    <xdr:clientData/>
  </xdr:twoCellAnchor>
  <xdr:twoCellAnchor editAs="oneCell">
    <xdr:from>
      <xdr:col>5</xdr:col>
      <xdr:colOff>0</xdr:colOff>
      <xdr:row>155</xdr:row>
      <xdr:rowOff>0</xdr:rowOff>
    </xdr:from>
    <xdr:to>
      <xdr:col>5</xdr:col>
      <xdr:colOff>298356</xdr:colOff>
      <xdr:row>155</xdr:row>
      <xdr:rowOff>360000</xdr:rowOff>
    </xdr:to>
    <xdr:pic>
      <xdr:nvPicPr>
        <xdr:cNvPr id="54" name="Bild 53"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60553600"/>
          <a:ext cx="298356" cy="360000"/>
        </a:xfrm>
        <a:prstGeom prst="rect">
          <a:avLst/>
        </a:prstGeom>
      </xdr:spPr>
    </xdr:pic>
    <xdr:clientData/>
  </xdr:twoCellAnchor>
  <xdr:twoCellAnchor editAs="oneCell">
    <xdr:from>
      <xdr:col>5</xdr:col>
      <xdr:colOff>304800</xdr:colOff>
      <xdr:row>155</xdr:row>
      <xdr:rowOff>0</xdr:rowOff>
    </xdr:from>
    <xdr:to>
      <xdr:col>5</xdr:col>
      <xdr:colOff>590618</xdr:colOff>
      <xdr:row>155</xdr:row>
      <xdr:rowOff>360000</xdr:rowOff>
    </xdr:to>
    <xdr:pic>
      <xdr:nvPicPr>
        <xdr:cNvPr id="55" name="Bild 54" descr="Company manager.png"/>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949700" y="63093600"/>
          <a:ext cx="285818" cy="360000"/>
        </a:xfrm>
        <a:prstGeom prst="rect">
          <a:avLst/>
        </a:prstGeom>
      </xdr:spPr>
    </xdr:pic>
    <xdr:clientData/>
  </xdr:twoCellAnchor>
  <xdr:twoCellAnchor editAs="oneCell">
    <xdr:from>
      <xdr:col>5</xdr:col>
      <xdr:colOff>0</xdr:colOff>
      <xdr:row>161</xdr:row>
      <xdr:rowOff>0</xdr:rowOff>
    </xdr:from>
    <xdr:to>
      <xdr:col>5</xdr:col>
      <xdr:colOff>298356</xdr:colOff>
      <xdr:row>161</xdr:row>
      <xdr:rowOff>360000</xdr:rowOff>
    </xdr:to>
    <xdr:pic>
      <xdr:nvPicPr>
        <xdr:cNvPr id="56" name="Bild 55"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63093600"/>
          <a:ext cx="298356" cy="360000"/>
        </a:xfrm>
        <a:prstGeom prst="rect">
          <a:avLst/>
        </a:prstGeom>
      </xdr:spPr>
    </xdr:pic>
    <xdr:clientData/>
  </xdr:twoCellAnchor>
  <xdr:twoCellAnchor editAs="oneCell">
    <xdr:from>
      <xdr:col>5</xdr:col>
      <xdr:colOff>609600</xdr:colOff>
      <xdr:row>161</xdr:row>
      <xdr:rowOff>0</xdr:rowOff>
    </xdr:from>
    <xdr:to>
      <xdr:col>5</xdr:col>
      <xdr:colOff>894151</xdr:colOff>
      <xdr:row>161</xdr:row>
      <xdr:rowOff>360000</xdr:rowOff>
    </xdr:to>
    <xdr:pic>
      <xdr:nvPicPr>
        <xdr:cNvPr id="58" name="Bild 57" descr="RGSP.png"/>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254500" y="68681600"/>
          <a:ext cx="284551" cy="360000"/>
        </a:xfrm>
        <a:prstGeom prst="rect">
          <a:avLst/>
        </a:prstGeom>
      </xdr:spPr>
    </xdr:pic>
    <xdr:clientData/>
  </xdr:twoCellAnchor>
  <xdr:twoCellAnchor editAs="oneCell">
    <xdr:from>
      <xdr:col>5</xdr:col>
      <xdr:colOff>317500</xdr:colOff>
      <xdr:row>161</xdr:row>
      <xdr:rowOff>0</xdr:rowOff>
    </xdr:from>
    <xdr:to>
      <xdr:col>5</xdr:col>
      <xdr:colOff>597740</xdr:colOff>
      <xdr:row>161</xdr:row>
      <xdr:rowOff>360000</xdr:rowOff>
    </xdr:to>
    <xdr:pic>
      <xdr:nvPicPr>
        <xdr:cNvPr id="59" name="Bild 58" descr="GRASP_ER.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62400" y="68681600"/>
          <a:ext cx="280240" cy="360000"/>
        </a:xfrm>
        <a:prstGeom prst="rect">
          <a:avLst/>
        </a:prstGeom>
      </xdr:spPr>
    </xdr:pic>
    <xdr:clientData/>
  </xdr:twoCellAnchor>
  <xdr:twoCellAnchor editAs="oneCell">
    <xdr:from>
      <xdr:col>5</xdr:col>
      <xdr:colOff>0</xdr:colOff>
      <xdr:row>162</xdr:row>
      <xdr:rowOff>0</xdr:rowOff>
    </xdr:from>
    <xdr:to>
      <xdr:col>5</xdr:col>
      <xdr:colOff>298356</xdr:colOff>
      <xdr:row>162</xdr:row>
      <xdr:rowOff>360000</xdr:rowOff>
    </xdr:to>
    <xdr:pic>
      <xdr:nvPicPr>
        <xdr:cNvPr id="60" name="Bild 59"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68681600"/>
          <a:ext cx="298356" cy="360000"/>
        </a:xfrm>
        <a:prstGeom prst="rect">
          <a:avLst/>
        </a:prstGeom>
      </xdr:spPr>
    </xdr:pic>
    <xdr:clientData/>
  </xdr:twoCellAnchor>
  <xdr:twoCellAnchor editAs="oneCell">
    <xdr:from>
      <xdr:col>5</xdr:col>
      <xdr:colOff>609600</xdr:colOff>
      <xdr:row>162</xdr:row>
      <xdr:rowOff>0</xdr:rowOff>
    </xdr:from>
    <xdr:to>
      <xdr:col>5</xdr:col>
      <xdr:colOff>894151</xdr:colOff>
      <xdr:row>162</xdr:row>
      <xdr:rowOff>360000</xdr:rowOff>
    </xdr:to>
    <xdr:pic>
      <xdr:nvPicPr>
        <xdr:cNvPr id="61" name="Bild 60" descr="RGSP.png"/>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254500" y="68681600"/>
          <a:ext cx="284551" cy="360000"/>
        </a:xfrm>
        <a:prstGeom prst="rect">
          <a:avLst/>
        </a:prstGeom>
      </xdr:spPr>
    </xdr:pic>
    <xdr:clientData/>
  </xdr:twoCellAnchor>
  <xdr:twoCellAnchor editAs="oneCell">
    <xdr:from>
      <xdr:col>5</xdr:col>
      <xdr:colOff>317500</xdr:colOff>
      <xdr:row>162</xdr:row>
      <xdr:rowOff>0</xdr:rowOff>
    </xdr:from>
    <xdr:to>
      <xdr:col>5</xdr:col>
      <xdr:colOff>597740</xdr:colOff>
      <xdr:row>162</xdr:row>
      <xdr:rowOff>360000</xdr:rowOff>
    </xdr:to>
    <xdr:pic>
      <xdr:nvPicPr>
        <xdr:cNvPr id="62" name="Bild 61" descr="GRASP_ER.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62400" y="68681600"/>
          <a:ext cx="280240" cy="360000"/>
        </a:xfrm>
        <a:prstGeom prst="rect">
          <a:avLst/>
        </a:prstGeom>
      </xdr:spPr>
    </xdr:pic>
    <xdr:clientData/>
  </xdr:twoCellAnchor>
  <xdr:twoCellAnchor editAs="oneCell">
    <xdr:from>
      <xdr:col>5</xdr:col>
      <xdr:colOff>0</xdr:colOff>
      <xdr:row>163</xdr:row>
      <xdr:rowOff>0</xdr:rowOff>
    </xdr:from>
    <xdr:to>
      <xdr:col>5</xdr:col>
      <xdr:colOff>298356</xdr:colOff>
      <xdr:row>163</xdr:row>
      <xdr:rowOff>360000</xdr:rowOff>
    </xdr:to>
    <xdr:pic>
      <xdr:nvPicPr>
        <xdr:cNvPr id="63" name="Bild 62"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68681600"/>
          <a:ext cx="298356" cy="360000"/>
        </a:xfrm>
        <a:prstGeom prst="rect">
          <a:avLst/>
        </a:prstGeom>
      </xdr:spPr>
    </xdr:pic>
    <xdr:clientData/>
  </xdr:twoCellAnchor>
  <xdr:twoCellAnchor editAs="oneCell">
    <xdr:from>
      <xdr:col>5</xdr:col>
      <xdr:colOff>609600</xdr:colOff>
      <xdr:row>163</xdr:row>
      <xdr:rowOff>0</xdr:rowOff>
    </xdr:from>
    <xdr:to>
      <xdr:col>5</xdr:col>
      <xdr:colOff>894151</xdr:colOff>
      <xdr:row>163</xdr:row>
      <xdr:rowOff>360000</xdr:rowOff>
    </xdr:to>
    <xdr:pic>
      <xdr:nvPicPr>
        <xdr:cNvPr id="64" name="Bild 63" descr="RGSP.png"/>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254500" y="68681600"/>
          <a:ext cx="284551" cy="360000"/>
        </a:xfrm>
        <a:prstGeom prst="rect">
          <a:avLst/>
        </a:prstGeom>
      </xdr:spPr>
    </xdr:pic>
    <xdr:clientData/>
  </xdr:twoCellAnchor>
  <xdr:twoCellAnchor editAs="oneCell">
    <xdr:from>
      <xdr:col>5</xdr:col>
      <xdr:colOff>317500</xdr:colOff>
      <xdr:row>163</xdr:row>
      <xdr:rowOff>0</xdr:rowOff>
    </xdr:from>
    <xdr:to>
      <xdr:col>5</xdr:col>
      <xdr:colOff>597740</xdr:colOff>
      <xdr:row>163</xdr:row>
      <xdr:rowOff>360000</xdr:rowOff>
    </xdr:to>
    <xdr:pic>
      <xdr:nvPicPr>
        <xdr:cNvPr id="65" name="Bild 64" descr="GRASP_ER.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62400" y="68681600"/>
          <a:ext cx="280240" cy="360000"/>
        </a:xfrm>
        <a:prstGeom prst="rect">
          <a:avLst/>
        </a:prstGeom>
      </xdr:spPr>
    </xdr:pic>
    <xdr:clientData/>
  </xdr:twoCellAnchor>
  <xdr:twoCellAnchor editAs="oneCell">
    <xdr:from>
      <xdr:col>5</xdr:col>
      <xdr:colOff>0</xdr:colOff>
      <xdr:row>164</xdr:row>
      <xdr:rowOff>0</xdr:rowOff>
    </xdr:from>
    <xdr:to>
      <xdr:col>5</xdr:col>
      <xdr:colOff>298356</xdr:colOff>
      <xdr:row>164</xdr:row>
      <xdr:rowOff>360000</xdr:rowOff>
    </xdr:to>
    <xdr:pic>
      <xdr:nvPicPr>
        <xdr:cNvPr id="66" name="Bild 65"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68681600"/>
          <a:ext cx="298356" cy="360000"/>
        </a:xfrm>
        <a:prstGeom prst="rect">
          <a:avLst/>
        </a:prstGeom>
      </xdr:spPr>
    </xdr:pic>
    <xdr:clientData/>
  </xdr:twoCellAnchor>
  <xdr:twoCellAnchor editAs="oneCell">
    <xdr:from>
      <xdr:col>5</xdr:col>
      <xdr:colOff>609600</xdr:colOff>
      <xdr:row>164</xdr:row>
      <xdr:rowOff>0</xdr:rowOff>
    </xdr:from>
    <xdr:to>
      <xdr:col>5</xdr:col>
      <xdr:colOff>894151</xdr:colOff>
      <xdr:row>164</xdr:row>
      <xdr:rowOff>360000</xdr:rowOff>
    </xdr:to>
    <xdr:pic>
      <xdr:nvPicPr>
        <xdr:cNvPr id="67" name="Bild 66" descr="RGSP.png"/>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254500" y="68681600"/>
          <a:ext cx="284551" cy="360000"/>
        </a:xfrm>
        <a:prstGeom prst="rect">
          <a:avLst/>
        </a:prstGeom>
      </xdr:spPr>
    </xdr:pic>
    <xdr:clientData/>
  </xdr:twoCellAnchor>
  <xdr:twoCellAnchor editAs="oneCell">
    <xdr:from>
      <xdr:col>5</xdr:col>
      <xdr:colOff>317500</xdr:colOff>
      <xdr:row>164</xdr:row>
      <xdr:rowOff>0</xdr:rowOff>
    </xdr:from>
    <xdr:to>
      <xdr:col>5</xdr:col>
      <xdr:colOff>597740</xdr:colOff>
      <xdr:row>164</xdr:row>
      <xdr:rowOff>360000</xdr:rowOff>
    </xdr:to>
    <xdr:pic>
      <xdr:nvPicPr>
        <xdr:cNvPr id="68" name="Bild 67" descr="GRASP_ER.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62400" y="68681600"/>
          <a:ext cx="280240" cy="360000"/>
        </a:xfrm>
        <a:prstGeom prst="rect">
          <a:avLst/>
        </a:prstGeom>
      </xdr:spPr>
    </xdr:pic>
    <xdr:clientData/>
  </xdr:twoCellAnchor>
  <xdr:twoCellAnchor editAs="oneCell">
    <xdr:from>
      <xdr:col>5</xdr:col>
      <xdr:colOff>0</xdr:colOff>
      <xdr:row>165</xdr:row>
      <xdr:rowOff>0</xdr:rowOff>
    </xdr:from>
    <xdr:to>
      <xdr:col>5</xdr:col>
      <xdr:colOff>298356</xdr:colOff>
      <xdr:row>165</xdr:row>
      <xdr:rowOff>360000</xdr:rowOff>
    </xdr:to>
    <xdr:pic>
      <xdr:nvPicPr>
        <xdr:cNvPr id="69" name="Bild 68"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68681600"/>
          <a:ext cx="298356" cy="360000"/>
        </a:xfrm>
        <a:prstGeom prst="rect">
          <a:avLst/>
        </a:prstGeom>
      </xdr:spPr>
    </xdr:pic>
    <xdr:clientData/>
  </xdr:twoCellAnchor>
  <xdr:twoCellAnchor editAs="oneCell">
    <xdr:from>
      <xdr:col>5</xdr:col>
      <xdr:colOff>609600</xdr:colOff>
      <xdr:row>165</xdr:row>
      <xdr:rowOff>0</xdr:rowOff>
    </xdr:from>
    <xdr:to>
      <xdr:col>5</xdr:col>
      <xdr:colOff>894151</xdr:colOff>
      <xdr:row>165</xdr:row>
      <xdr:rowOff>360000</xdr:rowOff>
    </xdr:to>
    <xdr:pic>
      <xdr:nvPicPr>
        <xdr:cNvPr id="70" name="Bild 69" descr="RGSP.png"/>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254500" y="68681600"/>
          <a:ext cx="284551" cy="360000"/>
        </a:xfrm>
        <a:prstGeom prst="rect">
          <a:avLst/>
        </a:prstGeom>
      </xdr:spPr>
    </xdr:pic>
    <xdr:clientData/>
  </xdr:twoCellAnchor>
  <xdr:twoCellAnchor editAs="oneCell">
    <xdr:from>
      <xdr:col>5</xdr:col>
      <xdr:colOff>317500</xdr:colOff>
      <xdr:row>165</xdr:row>
      <xdr:rowOff>0</xdr:rowOff>
    </xdr:from>
    <xdr:to>
      <xdr:col>5</xdr:col>
      <xdr:colOff>597740</xdr:colOff>
      <xdr:row>165</xdr:row>
      <xdr:rowOff>360000</xdr:rowOff>
    </xdr:to>
    <xdr:pic>
      <xdr:nvPicPr>
        <xdr:cNvPr id="71" name="Bild 70" descr="GRASP_ER.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62400" y="68681600"/>
          <a:ext cx="280240" cy="360000"/>
        </a:xfrm>
        <a:prstGeom prst="rect">
          <a:avLst/>
        </a:prstGeom>
      </xdr:spPr>
    </xdr:pic>
    <xdr:clientData/>
  </xdr:twoCellAnchor>
  <xdr:twoCellAnchor editAs="oneCell">
    <xdr:from>
      <xdr:col>5</xdr:col>
      <xdr:colOff>0</xdr:colOff>
      <xdr:row>166</xdr:row>
      <xdr:rowOff>0</xdr:rowOff>
    </xdr:from>
    <xdr:to>
      <xdr:col>5</xdr:col>
      <xdr:colOff>298356</xdr:colOff>
      <xdr:row>166</xdr:row>
      <xdr:rowOff>360000</xdr:rowOff>
    </xdr:to>
    <xdr:pic>
      <xdr:nvPicPr>
        <xdr:cNvPr id="72" name="Bild 71"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68681600"/>
          <a:ext cx="298356" cy="360000"/>
        </a:xfrm>
        <a:prstGeom prst="rect">
          <a:avLst/>
        </a:prstGeom>
      </xdr:spPr>
    </xdr:pic>
    <xdr:clientData/>
  </xdr:twoCellAnchor>
  <xdr:twoCellAnchor editAs="oneCell">
    <xdr:from>
      <xdr:col>5</xdr:col>
      <xdr:colOff>609600</xdr:colOff>
      <xdr:row>166</xdr:row>
      <xdr:rowOff>0</xdr:rowOff>
    </xdr:from>
    <xdr:to>
      <xdr:col>5</xdr:col>
      <xdr:colOff>894151</xdr:colOff>
      <xdr:row>166</xdr:row>
      <xdr:rowOff>360000</xdr:rowOff>
    </xdr:to>
    <xdr:pic>
      <xdr:nvPicPr>
        <xdr:cNvPr id="73" name="Bild 72" descr="RGSP.png"/>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254500" y="68681600"/>
          <a:ext cx="284551" cy="360000"/>
        </a:xfrm>
        <a:prstGeom prst="rect">
          <a:avLst/>
        </a:prstGeom>
      </xdr:spPr>
    </xdr:pic>
    <xdr:clientData/>
  </xdr:twoCellAnchor>
  <xdr:twoCellAnchor editAs="oneCell">
    <xdr:from>
      <xdr:col>5</xdr:col>
      <xdr:colOff>317500</xdr:colOff>
      <xdr:row>166</xdr:row>
      <xdr:rowOff>0</xdr:rowOff>
    </xdr:from>
    <xdr:to>
      <xdr:col>5</xdr:col>
      <xdr:colOff>597740</xdr:colOff>
      <xdr:row>166</xdr:row>
      <xdr:rowOff>360000</xdr:rowOff>
    </xdr:to>
    <xdr:pic>
      <xdr:nvPicPr>
        <xdr:cNvPr id="74" name="Bild 73" descr="GRASP_ER.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62400" y="68681600"/>
          <a:ext cx="280240" cy="360000"/>
        </a:xfrm>
        <a:prstGeom prst="rect">
          <a:avLst/>
        </a:prstGeom>
      </xdr:spPr>
    </xdr:pic>
    <xdr:clientData/>
  </xdr:twoCellAnchor>
  <xdr:twoCellAnchor editAs="oneCell">
    <xdr:from>
      <xdr:col>5</xdr:col>
      <xdr:colOff>0</xdr:colOff>
      <xdr:row>167</xdr:row>
      <xdr:rowOff>0</xdr:rowOff>
    </xdr:from>
    <xdr:to>
      <xdr:col>5</xdr:col>
      <xdr:colOff>298356</xdr:colOff>
      <xdr:row>167</xdr:row>
      <xdr:rowOff>360000</xdr:rowOff>
    </xdr:to>
    <xdr:pic>
      <xdr:nvPicPr>
        <xdr:cNvPr id="75" name="Bild 74"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71767700"/>
          <a:ext cx="298356" cy="360000"/>
        </a:xfrm>
        <a:prstGeom prst="rect">
          <a:avLst/>
        </a:prstGeom>
      </xdr:spPr>
    </xdr:pic>
    <xdr:clientData/>
  </xdr:twoCellAnchor>
  <xdr:twoCellAnchor editAs="oneCell">
    <xdr:from>
      <xdr:col>5</xdr:col>
      <xdr:colOff>609600</xdr:colOff>
      <xdr:row>167</xdr:row>
      <xdr:rowOff>0</xdr:rowOff>
    </xdr:from>
    <xdr:to>
      <xdr:col>5</xdr:col>
      <xdr:colOff>894151</xdr:colOff>
      <xdr:row>167</xdr:row>
      <xdr:rowOff>360000</xdr:rowOff>
    </xdr:to>
    <xdr:pic>
      <xdr:nvPicPr>
        <xdr:cNvPr id="76" name="Bild 75" descr="RGSP.png"/>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254500" y="71767700"/>
          <a:ext cx="284551" cy="360000"/>
        </a:xfrm>
        <a:prstGeom prst="rect">
          <a:avLst/>
        </a:prstGeom>
      </xdr:spPr>
    </xdr:pic>
    <xdr:clientData/>
  </xdr:twoCellAnchor>
  <xdr:twoCellAnchor editAs="oneCell">
    <xdr:from>
      <xdr:col>5</xdr:col>
      <xdr:colOff>317500</xdr:colOff>
      <xdr:row>167</xdr:row>
      <xdr:rowOff>0</xdr:rowOff>
    </xdr:from>
    <xdr:to>
      <xdr:col>5</xdr:col>
      <xdr:colOff>597740</xdr:colOff>
      <xdr:row>167</xdr:row>
      <xdr:rowOff>360000</xdr:rowOff>
    </xdr:to>
    <xdr:pic>
      <xdr:nvPicPr>
        <xdr:cNvPr id="77" name="Bild 76" descr="GRASP_ER.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62400" y="71767700"/>
          <a:ext cx="280240" cy="360000"/>
        </a:xfrm>
        <a:prstGeom prst="rect">
          <a:avLst/>
        </a:prstGeom>
      </xdr:spPr>
    </xdr:pic>
    <xdr:clientData/>
  </xdr:twoCellAnchor>
  <xdr:twoCellAnchor editAs="oneCell">
    <xdr:from>
      <xdr:col>5</xdr:col>
      <xdr:colOff>0</xdr:colOff>
      <xdr:row>173</xdr:row>
      <xdr:rowOff>0</xdr:rowOff>
    </xdr:from>
    <xdr:to>
      <xdr:col>5</xdr:col>
      <xdr:colOff>298356</xdr:colOff>
      <xdr:row>173</xdr:row>
      <xdr:rowOff>360000</xdr:rowOff>
    </xdr:to>
    <xdr:pic>
      <xdr:nvPicPr>
        <xdr:cNvPr id="78" name="Bild 77"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60007500"/>
          <a:ext cx="298356" cy="360000"/>
        </a:xfrm>
        <a:prstGeom prst="rect">
          <a:avLst/>
        </a:prstGeom>
      </xdr:spPr>
    </xdr:pic>
    <xdr:clientData/>
  </xdr:twoCellAnchor>
  <xdr:twoCellAnchor editAs="oneCell">
    <xdr:from>
      <xdr:col>5</xdr:col>
      <xdr:colOff>0</xdr:colOff>
      <xdr:row>174</xdr:row>
      <xdr:rowOff>0</xdr:rowOff>
    </xdr:from>
    <xdr:to>
      <xdr:col>5</xdr:col>
      <xdr:colOff>298356</xdr:colOff>
      <xdr:row>174</xdr:row>
      <xdr:rowOff>360000</xdr:rowOff>
    </xdr:to>
    <xdr:pic>
      <xdr:nvPicPr>
        <xdr:cNvPr id="79" name="Bild 78"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60007500"/>
          <a:ext cx="298356" cy="360000"/>
        </a:xfrm>
        <a:prstGeom prst="rect">
          <a:avLst/>
        </a:prstGeom>
      </xdr:spPr>
    </xdr:pic>
    <xdr:clientData/>
  </xdr:twoCellAnchor>
  <xdr:twoCellAnchor editAs="oneCell">
    <xdr:from>
      <xdr:col>5</xdr:col>
      <xdr:colOff>0</xdr:colOff>
      <xdr:row>175</xdr:row>
      <xdr:rowOff>0</xdr:rowOff>
    </xdr:from>
    <xdr:to>
      <xdr:col>5</xdr:col>
      <xdr:colOff>298356</xdr:colOff>
      <xdr:row>175</xdr:row>
      <xdr:rowOff>360000</xdr:rowOff>
    </xdr:to>
    <xdr:pic>
      <xdr:nvPicPr>
        <xdr:cNvPr id="80" name="Bild 79"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60007500"/>
          <a:ext cx="298356" cy="360000"/>
        </a:xfrm>
        <a:prstGeom prst="rect">
          <a:avLst/>
        </a:prstGeom>
      </xdr:spPr>
    </xdr:pic>
    <xdr:clientData/>
  </xdr:twoCellAnchor>
  <xdr:twoCellAnchor editAs="oneCell">
    <xdr:from>
      <xdr:col>5</xdr:col>
      <xdr:colOff>0</xdr:colOff>
      <xdr:row>176</xdr:row>
      <xdr:rowOff>0</xdr:rowOff>
    </xdr:from>
    <xdr:to>
      <xdr:col>5</xdr:col>
      <xdr:colOff>298356</xdr:colOff>
      <xdr:row>176</xdr:row>
      <xdr:rowOff>360000</xdr:rowOff>
    </xdr:to>
    <xdr:pic>
      <xdr:nvPicPr>
        <xdr:cNvPr id="81" name="Bild 80"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60007500"/>
          <a:ext cx="298356" cy="360000"/>
        </a:xfrm>
        <a:prstGeom prst="rect">
          <a:avLst/>
        </a:prstGeom>
      </xdr:spPr>
    </xdr:pic>
    <xdr:clientData/>
  </xdr:twoCellAnchor>
  <xdr:twoCellAnchor editAs="oneCell">
    <xdr:from>
      <xdr:col>5</xdr:col>
      <xdr:colOff>0</xdr:colOff>
      <xdr:row>177</xdr:row>
      <xdr:rowOff>0</xdr:rowOff>
    </xdr:from>
    <xdr:to>
      <xdr:col>5</xdr:col>
      <xdr:colOff>298356</xdr:colOff>
      <xdr:row>177</xdr:row>
      <xdr:rowOff>360000</xdr:rowOff>
    </xdr:to>
    <xdr:pic>
      <xdr:nvPicPr>
        <xdr:cNvPr id="82" name="Bild 81"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60007500"/>
          <a:ext cx="298356" cy="360000"/>
        </a:xfrm>
        <a:prstGeom prst="rect">
          <a:avLst/>
        </a:prstGeom>
      </xdr:spPr>
    </xdr:pic>
    <xdr:clientData/>
  </xdr:twoCellAnchor>
  <xdr:twoCellAnchor editAs="oneCell">
    <xdr:from>
      <xdr:col>5</xdr:col>
      <xdr:colOff>0</xdr:colOff>
      <xdr:row>178</xdr:row>
      <xdr:rowOff>0</xdr:rowOff>
    </xdr:from>
    <xdr:to>
      <xdr:col>5</xdr:col>
      <xdr:colOff>298356</xdr:colOff>
      <xdr:row>178</xdr:row>
      <xdr:rowOff>360000</xdr:rowOff>
    </xdr:to>
    <xdr:pic>
      <xdr:nvPicPr>
        <xdr:cNvPr id="83" name="Bild 82"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60007500"/>
          <a:ext cx="298356" cy="360000"/>
        </a:xfrm>
        <a:prstGeom prst="rect">
          <a:avLst/>
        </a:prstGeom>
      </xdr:spPr>
    </xdr:pic>
    <xdr:clientData/>
  </xdr:twoCellAnchor>
  <xdr:twoCellAnchor editAs="oneCell">
    <xdr:from>
      <xdr:col>5</xdr:col>
      <xdr:colOff>0</xdr:colOff>
      <xdr:row>179</xdr:row>
      <xdr:rowOff>0</xdr:rowOff>
    </xdr:from>
    <xdr:to>
      <xdr:col>5</xdr:col>
      <xdr:colOff>298356</xdr:colOff>
      <xdr:row>179</xdr:row>
      <xdr:rowOff>360000</xdr:rowOff>
    </xdr:to>
    <xdr:pic>
      <xdr:nvPicPr>
        <xdr:cNvPr id="84" name="Bild 83"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60007500"/>
          <a:ext cx="298356" cy="360000"/>
        </a:xfrm>
        <a:prstGeom prst="rect">
          <a:avLst/>
        </a:prstGeom>
      </xdr:spPr>
    </xdr:pic>
    <xdr:clientData/>
  </xdr:twoCellAnchor>
  <xdr:twoCellAnchor editAs="oneCell">
    <xdr:from>
      <xdr:col>5</xdr:col>
      <xdr:colOff>0</xdr:colOff>
      <xdr:row>185</xdr:row>
      <xdr:rowOff>0</xdr:rowOff>
    </xdr:from>
    <xdr:to>
      <xdr:col>5</xdr:col>
      <xdr:colOff>298356</xdr:colOff>
      <xdr:row>185</xdr:row>
      <xdr:rowOff>360000</xdr:rowOff>
    </xdr:to>
    <xdr:pic>
      <xdr:nvPicPr>
        <xdr:cNvPr id="85" name="Bild 84"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60007500"/>
          <a:ext cx="298356" cy="360000"/>
        </a:xfrm>
        <a:prstGeom prst="rect">
          <a:avLst/>
        </a:prstGeom>
      </xdr:spPr>
    </xdr:pic>
    <xdr:clientData/>
  </xdr:twoCellAnchor>
  <xdr:twoCellAnchor editAs="oneCell">
    <xdr:from>
      <xdr:col>5</xdr:col>
      <xdr:colOff>0</xdr:colOff>
      <xdr:row>186</xdr:row>
      <xdr:rowOff>0</xdr:rowOff>
    </xdr:from>
    <xdr:to>
      <xdr:col>5</xdr:col>
      <xdr:colOff>298356</xdr:colOff>
      <xdr:row>186</xdr:row>
      <xdr:rowOff>360000</xdr:rowOff>
    </xdr:to>
    <xdr:pic>
      <xdr:nvPicPr>
        <xdr:cNvPr id="86" name="Bild 85"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60007500"/>
          <a:ext cx="298356" cy="360000"/>
        </a:xfrm>
        <a:prstGeom prst="rect">
          <a:avLst/>
        </a:prstGeom>
      </xdr:spPr>
    </xdr:pic>
    <xdr:clientData/>
  </xdr:twoCellAnchor>
  <xdr:twoCellAnchor editAs="oneCell">
    <xdr:from>
      <xdr:col>5</xdr:col>
      <xdr:colOff>0</xdr:colOff>
      <xdr:row>187</xdr:row>
      <xdr:rowOff>0</xdr:rowOff>
    </xdr:from>
    <xdr:to>
      <xdr:col>5</xdr:col>
      <xdr:colOff>298356</xdr:colOff>
      <xdr:row>187</xdr:row>
      <xdr:rowOff>360000</xdr:rowOff>
    </xdr:to>
    <xdr:pic>
      <xdr:nvPicPr>
        <xdr:cNvPr id="87" name="Bild 86"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60007500"/>
          <a:ext cx="298356" cy="360000"/>
        </a:xfrm>
        <a:prstGeom prst="rect">
          <a:avLst/>
        </a:prstGeom>
      </xdr:spPr>
    </xdr:pic>
    <xdr:clientData/>
  </xdr:twoCellAnchor>
  <xdr:twoCellAnchor editAs="oneCell">
    <xdr:from>
      <xdr:col>5</xdr:col>
      <xdr:colOff>0</xdr:colOff>
      <xdr:row>193</xdr:row>
      <xdr:rowOff>0</xdr:rowOff>
    </xdr:from>
    <xdr:to>
      <xdr:col>5</xdr:col>
      <xdr:colOff>298356</xdr:colOff>
      <xdr:row>193</xdr:row>
      <xdr:rowOff>360000</xdr:rowOff>
    </xdr:to>
    <xdr:pic>
      <xdr:nvPicPr>
        <xdr:cNvPr id="88" name="Bild 87"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60007500"/>
          <a:ext cx="298356" cy="360000"/>
        </a:xfrm>
        <a:prstGeom prst="rect">
          <a:avLst/>
        </a:prstGeom>
      </xdr:spPr>
    </xdr:pic>
    <xdr:clientData/>
  </xdr:twoCellAnchor>
  <xdr:twoCellAnchor editAs="oneCell">
    <xdr:from>
      <xdr:col>5</xdr:col>
      <xdr:colOff>0</xdr:colOff>
      <xdr:row>194</xdr:row>
      <xdr:rowOff>0</xdr:rowOff>
    </xdr:from>
    <xdr:to>
      <xdr:col>5</xdr:col>
      <xdr:colOff>298356</xdr:colOff>
      <xdr:row>194</xdr:row>
      <xdr:rowOff>360000</xdr:rowOff>
    </xdr:to>
    <xdr:pic>
      <xdr:nvPicPr>
        <xdr:cNvPr id="89" name="Bild 88"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60007500"/>
          <a:ext cx="298356" cy="360000"/>
        </a:xfrm>
        <a:prstGeom prst="rect">
          <a:avLst/>
        </a:prstGeom>
      </xdr:spPr>
    </xdr:pic>
    <xdr:clientData/>
  </xdr:twoCellAnchor>
  <xdr:twoCellAnchor editAs="oneCell">
    <xdr:from>
      <xdr:col>5</xdr:col>
      <xdr:colOff>0</xdr:colOff>
      <xdr:row>195</xdr:row>
      <xdr:rowOff>0</xdr:rowOff>
    </xdr:from>
    <xdr:to>
      <xdr:col>5</xdr:col>
      <xdr:colOff>298356</xdr:colOff>
      <xdr:row>195</xdr:row>
      <xdr:rowOff>360000</xdr:rowOff>
    </xdr:to>
    <xdr:pic>
      <xdr:nvPicPr>
        <xdr:cNvPr id="90" name="Bild 89"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60007500"/>
          <a:ext cx="298356" cy="360000"/>
        </a:xfrm>
        <a:prstGeom prst="rect">
          <a:avLst/>
        </a:prstGeom>
      </xdr:spPr>
    </xdr:pic>
    <xdr:clientData/>
  </xdr:twoCellAnchor>
  <xdr:twoCellAnchor editAs="oneCell">
    <xdr:from>
      <xdr:col>5</xdr:col>
      <xdr:colOff>0</xdr:colOff>
      <xdr:row>201</xdr:row>
      <xdr:rowOff>0</xdr:rowOff>
    </xdr:from>
    <xdr:to>
      <xdr:col>5</xdr:col>
      <xdr:colOff>298356</xdr:colOff>
      <xdr:row>201</xdr:row>
      <xdr:rowOff>360000</xdr:rowOff>
    </xdr:to>
    <xdr:pic>
      <xdr:nvPicPr>
        <xdr:cNvPr id="91" name="Bild 90"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60007500"/>
          <a:ext cx="298356" cy="360000"/>
        </a:xfrm>
        <a:prstGeom prst="rect">
          <a:avLst/>
        </a:prstGeom>
      </xdr:spPr>
    </xdr:pic>
    <xdr:clientData/>
  </xdr:twoCellAnchor>
  <xdr:twoCellAnchor editAs="oneCell">
    <xdr:from>
      <xdr:col>5</xdr:col>
      <xdr:colOff>317500</xdr:colOff>
      <xdr:row>202</xdr:row>
      <xdr:rowOff>0</xdr:rowOff>
    </xdr:from>
    <xdr:to>
      <xdr:col>5</xdr:col>
      <xdr:colOff>597740</xdr:colOff>
      <xdr:row>202</xdr:row>
      <xdr:rowOff>360000</xdr:rowOff>
    </xdr:to>
    <xdr:pic>
      <xdr:nvPicPr>
        <xdr:cNvPr id="92" name="Bild 91" descr="GRASP_ER.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62400" y="101917500"/>
          <a:ext cx="280240" cy="360000"/>
        </a:xfrm>
        <a:prstGeom prst="rect">
          <a:avLst/>
        </a:prstGeom>
      </xdr:spPr>
    </xdr:pic>
    <xdr:clientData/>
  </xdr:twoCellAnchor>
  <xdr:twoCellAnchor editAs="oneCell">
    <xdr:from>
      <xdr:col>5</xdr:col>
      <xdr:colOff>609600</xdr:colOff>
      <xdr:row>202</xdr:row>
      <xdr:rowOff>0</xdr:rowOff>
    </xdr:from>
    <xdr:to>
      <xdr:col>5</xdr:col>
      <xdr:colOff>895418</xdr:colOff>
      <xdr:row>202</xdr:row>
      <xdr:rowOff>360000</xdr:rowOff>
    </xdr:to>
    <xdr:pic>
      <xdr:nvPicPr>
        <xdr:cNvPr id="93" name="Bild 92" descr="Company manager.png"/>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254500" y="101917500"/>
          <a:ext cx="285818" cy="360000"/>
        </a:xfrm>
        <a:prstGeom prst="rect">
          <a:avLst/>
        </a:prstGeom>
      </xdr:spPr>
    </xdr:pic>
    <xdr:clientData/>
  </xdr:twoCellAnchor>
  <xdr:twoCellAnchor editAs="oneCell">
    <xdr:from>
      <xdr:col>5</xdr:col>
      <xdr:colOff>12701</xdr:colOff>
      <xdr:row>202</xdr:row>
      <xdr:rowOff>381000</xdr:rowOff>
    </xdr:from>
    <xdr:to>
      <xdr:col>5</xdr:col>
      <xdr:colOff>297252</xdr:colOff>
      <xdr:row>202</xdr:row>
      <xdr:rowOff>741000</xdr:rowOff>
    </xdr:to>
    <xdr:pic>
      <xdr:nvPicPr>
        <xdr:cNvPr id="94" name="Bild 93" descr="RGSP.png"/>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657601" y="102298500"/>
          <a:ext cx="284551" cy="360000"/>
        </a:xfrm>
        <a:prstGeom prst="rect">
          <a:avLst/>
        </a:prstGeom>
      </xdr:spPr>
    </xdr:pic>
    <xdr:clientData/>
  </xdr:twoCellAnchor>
  <xdr:twoCellAnchor editAs="oneCell">
    <xdr:from>
      <xdr:col>5</xdr:col>
      <xdr:colOff>0</xdr:colOff>
      <xdr:row>202</xdr:row>
      <xdr:rowOff>0</xdr:rowOff>
    </xdr:from>
    <xdr:to>
      <xdr:col>5</xdr:col>
      <xdr:colOff>298356</xdr:colOff>
      <xdr:row>202</xdr:row>
      <xdr:rowOff>360000</xdr:rowOff>
    </xdr:to>
    <xdr:pic>
      <xdr:nvPicPr>
        <xdr:cNvPr id="95" name="Bild 94"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101917500"/>
          <a:ext cx="298356" cy="360000"/>
        </a:xfrm>
        <a:prstGeom prst="rect">
          <a:avLst/>
        </a:prstGeom>
      </xdr:spPr>
    </xdr:pic>
    <xdr:clientData/>
  </xdr:twoCellAnchor>
  <xdr:twoCellAnchor editAs="oneCell">
    <xdr:from>
      <xdr:col>5</xdr:col>
      <xdr:colOff>292100</xdr:colOff>
      <xdr:row>202</xdr:row>
      <xdr:rowOff>381000</xdr:rowOff>
    </xdr:from>
    <xdr:to>
      <xdr:col>5</xdr:col>
      <xdr:colOff>732100</xdr:colOff>
      <xdr:row>202</xdr:row>
      <xdr:rowOff>741000</xdr:rowOff>
    </xdr:to>
    <xdr:pic>
      <xdr:nvPicPr>
        <xdr:cNvPr id="96" name="Bild 95" descr="Site inspection.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937000" y="102298500"/>
          <a:ext cx="440000" cy="360000"/>
        </a:xfrm>
        <a:prstGeom prst="rect">
          <a:avLst/>
        </a:prstGeom>
      </xdr:spPr>
    </xdr:pic>
    <xdr:clientData/>
  </xdr:twoCellAnchor>
  <xdr:twoCellAnchor editAs="oneCell">
    <xdr:from>
      <xdr:col>5</xdr:col>
      <xdr:colOff>0</xdr:colOff>
      <xdr:row>208</xdr:row>
      <xdr:rowOff>0</xdr:rowOff>
    </xdr:from>
    <xdr:to>
      <xdr:col>5</xdr:col>
      <xdr:colOff>298356</xdr:colOff>
      <xdr:row>208</xdr:row>
      <xdr:rowOff>360000</xdr:rowOff>
    </xdr:to>
    <xdr:pic>
      <xdr:nvPicPr>
        <xdr:cNvPr id="97" name="Bild 96"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101193600"/>
          <a:ext cx="298356" cy="360000"/>
        </a:xfrm>
        <a:prstGeom prst="rect">
          <a:avLst/>
        </a:prstGeom>
      </xdr:spPr>
    </xdr:pic>
    <xdr:clientData/>
  </xdr:twoCellAnchor>
  <xdr:twoCellAnchor editAs="oneCell">
    <xdr:from>
      <xdr:col>5</xdr:col>
      <xdr:colOff>317500</xdr:colOff>
      <xdr:row>209</xdr:row>
      <xdr:rowOff>0</xdr:rowOff>
    </xdr:from>
    <xdr:to>
      <xdr:col>5</xdr:col>
      <xdr:colOff>597740</xdr:colOff>
      <xdr:row>209</xdr:row>
      <xdr:rowOff>360000</xdr:rowOff>
    </xdr:to>
    <xdr:pic>
      <xdr:nvPicPr>
        <xdr:cNvPr id="98" name="Bild 97" descr="GRASP_ER.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62400" y="101917500"/>
          <a:ext cx="280240" cy="360000"/>
        </a:xfrm>
        <a:prstGeom prst="rect">
          <a:avLst/>
        </a:prstGeom>
      </xdr:spPr>
    </xdr:pic>
    <xdr:clientData/>
  </xdr:twoCellAnchor>
  <xdr:twoCellAnchor editAs="oneCell">
    <xdr:from>
      <xdr:col>5</xdr:col>
      <xdr:colOff>609601</xdr:colOff>
      <xdr:row>209</xdr:row>
      <xdr:rowOff>0</xdr:rowOff>
    </xdr:from>
    <xdr:to>
      <xdr:col>5</xdr:col>
      <xdr:colOff>894152</xdr:colOff>
      <xdr:row>209</xdr:row>
      <xdr:rowOff>360000</xdr:rowOff>
    </xdr:to>
    <xdr:pic>
      <xdr:nvPicPr>
        <xdr:cNvPr id="100" name="Bild 99" descr="RGSP.png"/>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254501" y="108038900"/>
          <a:ext cx="284551" cy="360000"/>
        </a:xfrm>
        <a:prstGeom prst="rect">
          <a:avLst/>
        </a:prstGeom>
      </xdr:spPr>
    </xdr:pic>
    <xdr:clientData/>
  </xdr:twoCellAnchor>
  <xdr:twoCellAnchor editAs="oneCell">
    <xdr:from>
      <xdr:col>5</xdr:col>
      <xdr:colOff>0</xdr:colOff>
      <xdr:row>209</xdr:row>
      <xdr:rowOff>0</xdr:rowOff>
    </xdr:from>
    <xdr:to>
      <xdr:col>5</xdr:col>
      <xdr:colOff>298356</xdr:colOff>
      <xdr:row>209</xdr:row>
      <xdr:rowOff>360000</xdr:rowOff>
    </xdr:to>
    <xdr:pic>
      <xdr:nvPicPr>
        <xdr:cNvPr id="101" name="Bild 100"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101917500"/>
          <a:ext cx="298356" cy="360000"/>
        </a:xfrm>
        <a:prstGeom prst="rect">
          <a:avLst/>
        </a:prstGeom>
      </xdr:spPr>
    </xdr:pic>
    <xdr:clientData/>
  </xdr:twoCellAnchor>
  <xdr:twoCellAnchor editAs="oneCell">
    <xdr:from>
      <xdr:col>4</xdr:col>
      <xdr:colOff>520700</xdr:colOff>
      <xdr:row>209</xdr:row>
      <xdr:rowOff>368300</xdr:rowOff>
    </xdr:from>
    <xdr:to>
      <xdr:col>5</xdr:col>
      <xdr:colOff>414600</xdr:colOff>
      <xdr:row>209</xdr:row>
      <xdr:rowOff>728300</xdr:rowOff>
    </xdr:to>
    <xdr:pic>
      <xdr:nvPicPr>
        <xdr:cNvPr id="102" name="Bild 101" descr="Site inspection.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19500" y="108407200"/>
          <a:ext cx="440000" cy="360000"/>
        </a:xfrm>
        <a:prstGeom prst="rect">
          <a:avLst/>
        </a:prstGeom>
      </xdr:spPr>
    </xdr:pic>
    <xdr:clientData/>
  </xdr:twoCellAnchor>
  <xdr:twoCellAnchor editAs="oneCell">
    <xdr:from>
      <xdr:col>5</xdr:col>
      <xdr:colOff>317500</xdr:colOff>
      <xdr:row>210</xdr:row>
      <xdr:rowOff>0</xdr:rowOff>
    </xdr:from>
    <xdr:to>
      <xdr:col>5</xdr:col>
      <xdr:colOff>597740</xdr:colOff>
      <xdr:row>210</xdr:row>
      <xdr:rowOff>360000</xdr:rowOff>
    </xdr:to>
    <xdr:pic>
      <xdr:nvPicPr>
        <xdr:cNvPr id="103" name="Bild 102" descr="GRASP_ER.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62400" y="108038900"/>
          <a:ext cx="280240" cy="360000"/>
        </a:xfrm>
        <a:prstGeom prst="rect">
          <a:avLst/>
        </a:prstGeom>
      </xdr:spPr>
    </xdr:pic>
    <xdr:clientData/>
  </xdr:twoCellAnchor>
  <xdr:twoCellAnchor editAs="oneCell">
    <xdr:from>
      <xdr:col>5</xdr:col>
      <xdr:colOff>609601</xdr:colOff>
      <xdr:row>210</xdr:row>
      <xdr:rowOff>0</xdr:rowOff>
    </xdr:from>
    <xdr:to>
      <xdr:col>5</xdr:col>
      <xdr:colOff>894152</xdr:colOff>
      <xdr:row>210</xdr:row>
      <xdr:rowOff>360000</xdr:rowOff>
    </xdr:to>
    <xdr:pic>
      <xdr:nvPicPr>
        <xdr:cNvPr id="104" name="Bild 103" descr="RGSP.png"/>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254501" y="108038900"/>
          <a:ext cx="284551" cy="360000"/>
        </a:xfrm>
        <a:prstGeom prst="rect">
          <a:avLst/>
        </a:prstGeom>
      </xdr:spPr>
    </xdr:pic>
    <xdr:clientData/>
  </xdr:twoCellAnchor>
  <xdr:twoCellAnchor editAs="oneCell">
    <xdr:from>
      <xdr:col>5</xdr:col>
      <xdr:colOff>0</xdr:colOff>
      <xdr:row>210</xdr:row>
      <xdr:rowOff>0</xdr:rowOff>
    </xdr:from>
    <xdr:to>
      <xdr:col>5</xdr:col>
      <xdr:colOff>298356</xdr:colOff>
      <xdr:row>210</xdr:row>
      <xdr:rowOff>360000</xdr:rowOff>
    </xdr:to>
    <xdr:pic>
      <xdr:nvPicPr>
        <xdr:cNvPr id="105" name="Bild 104"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108038900"/>
          <a:ext cx="298356" cy="360000"/>
        </a:xfrm>
        <a:prstGeom prst="rect">
          <a:avLst/>
        </a:prstGeom>
      </xdr:spPr>
    </xdr:pic>
    <xdr:clientData/>
  </xdr:twoCellAnchor>
  <xdr:twoCellAnchor editAs="oneCell">
    <xdr:from>
      <xdr:col>4</xdr:col>
      <xdr:colOff>520700</xdr:colOff>
      <xdr:row>210</xdr:row>
      <xdr:rowOff>368300</xdr:rowOff>
    </xdr:from>
    <xdr:to>
      <xdr:col>5</xdr:col>
      <xdr:colOff>414600</xdr:colOff>
      <xdr:row>211</xdr:row>
      <xdr:rowOff>182200</xdr:rowOff>
    </xdr:to>
    <xdr:pic>
      <xdr:nvPicPr>
        <xdr:cNvPr id="106" name="Bild 105" descr="Site inspection.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19500" y="108407200"/>
          <a:ext cx="440000" cy="360000"/>
        </a:xfrm>
        <a:prstGeom prst="rect">
          <a:avLst/>
        </a:prstGeom>
      </xdr:spPr>
    </xdr:pic>
    <xdr:clientData/>
  </xdr:twoCellAnchor>
  <xdr:twoCellAnchor editAs="oneCell">
    <xdr:from>
      <xdr:col>5</xdr:col>
      <xdr:colOff>0</xdr:colOff>
      <xdr:row>216</xdr:row>
      <xdr:rowOff>0</xdr:rowOff>
    </xdr:from>
    <xdr:to>
      <xdr:col>5</xdr:col>
      <xdr:colOff>298356</xdr:colOff>
      <xdr:row>216</xdr:row>
      <xdr:rowOff>360000</xdr:rowOff>
    </xdr:to>
    <xdr:pic>
      <xdr:nvPicPr>
        <xdr:cNvPr id="115" name="Bild 114"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108762800"/>
          <a:ext cx="298356" cy="360000"/>
        </a:xfrm>
        <a:prstGeom prst="rect">
          <a:avLst/>
        </a:prstGeom>
      </xdr:spPr>
    </xdr:pic>
    <xdr:clientData/>
  </xdr:twoCellAnchor>
  <xdr:twoCellAnchor editAs="oneCell">
    <xdr:from>
      <xdr:col>5</xdr:col>
      <xdr:colOff>304800</xdr:colOff>
      <xdr:row>216</xdr:row>
      <xdr:rowOff>0</xdr:rowOff>
    </xdr:from>
    <xdr:to>
      <xdr:col>5</xdr:col>
      <xdr:colOff>744800</xdr:colOff>
      <xdr:row>216</xdr:row>
      <xdr:rowOff>360000</xdr:rowOff>
    </xdr:to>
    <xdr:pic>
      <xdr:nvPicPr>
        <xdr:cNvPr id="116" name="Bild 115" descr="Site inspection.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949700" y="113830100"/>
          <a:ext cx="440000" cy="360000"/>
        </a:xfrm>
        <a:prstGeom prst="rect">
          <a:avLst/>
        </a:prstGeom>
      </xdr:spPr>
    </xdr:pic>
    <xdr:clientData/>
  </xdr:twoCellAnchor>
  <xdr:twoCellAnchor editAs="oneCell">
    <xdr:from>
      <xdr:col>5</xdr:col>
      <xdr:colOff>0</xdr:colOff>
      <xdr:row>217</xdr:row>
      <xdr:rowOff>0</xdr:rowOff>
    </xdr:from>
    <xdr:to>
      <xdr:col>5</xdr:col>
      <xdr:colOff>298356</xdr:colOff>
      <xdr:row>217</xdr:row>
      <xdr:rowOff>360000</xdr:rowOff>
    </xdr:to>
    <xdr:pic>
      <xdr:nvPicPr>
        <xdr:cNvPr id="117" name="Bild 116"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107137200"/>
          <a:ext cx="298356" cy="360000"/>
        </a:xfrm>
        <a:prstGeom prst="rect">
          <a:avLst/>
        </a:prstGeom>
      </xdr:spPr>
    </xdr:pic>
    <xdr:clientData/>
  </xdr:twoCellAnchor>
  <xdr:twoCellAnchor editAs="oneCell">
    <xdr:from>
      <xdr:col>5</xdr:col>
      <xdr:colOff>0</xdr:colOff>
      <xdr:row>218</xdr:row>
      <xdr:rowOff>0</xdr:rowOff>
    </xdr:from>
    <xdr:to>
      <xdr:col>5</xdr:col>
      <xdr:colOff>298356</xdr:colOff>
      <xdr:row>218</xdr:row>
      <xdr:rowOff>360000</xdr:rowOff>
    </xdr:to>
    <xdr:pic>
      <xdr:nvPicPr>
        <xdr:cNvPr id="118" name="Bild 117"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107137200"/>
          <a:ext cx="298356" cy="360000"/>
        </a:xfrm>
        <a:prstGeom prst="rect">
          <a:avLst/>
        </a:prstGeom>
      </xdr:spPr>
    </xdr:pic>
    <xdr:clientData/>
  </xdr:twoCellAnchor>
  <xdr:twoCellAnchor editAs="oneCell">
    <xdr:from>
      <xdr:col>5</xdr:col>
      <xdr:colOff>0</xdr:colOff>
      <xdr:row>219</xdr:row>
      <xdr:rowOff>0</xdr:rowOff>
    </xdr:from>
    <xdr:to>
      <xdr:col>5</xdr:col>
      <xdr:colOff>298356</xdr:colOff>
      <xdr:row>219</xdr:row>
      <xdr:rowOff>360000</xdr:rowOff>
    </xdr:to>
    <xdr:pic>
      <xdr:nvPicPr>
        <xdr:cNvPr id="119" name="Bild 118"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107137200"/>
          <a:ext cx="298356" cy="360000"/>
        </a:xfrm>
        <a:prstGeom prst="rect">
          <a:avLst/>
        </a:prstGeom>
      </xdr:spPr>
    </xdr:pic>
    <xdr:clientData/>
  </xdr:twoCellAnchor>
  <xdr:twoCellAnchor editAs="oneCell">
    <xdr:from>
      <xdr:col>5</xdr:col>
      <xdr:colOff>0</xdr:colOff>
      <xdr:row>220</xdr:row>
      <xdr:rowOff>0</xdr:rowOff>
    </xdr:from>
    <xdr:to>
      <xdr:col>5</xdr:col>
      <xdr:colOff>298356</xdr:colOff>
      <xdr:row>220</xdr:row>
      <xdr:rowOff>360000</xdr:rowOff>
    </xdr:to>
    <xdr:pic>
      <xdr:nvPicPr>
        <xdr:cNvPr id="120" name="Bild 119"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107137200"/>
          <a:ext cx="298356" cy="360000"/>
        </a:xfrm>
        <a:prstGeom prst="rect">
          <a:avLst/>
        </a:prstGeom>
      </xdr:spPr>
    </xdr:pic>
    <xdr:clientData/>
  </xdr:twoCellAnchor>
  <xdr:twoCellAnchor editAs="oneCell">
    <xdr:from>
      <xdr:col>5</xdr:col>
      <xdr:colOff>0</xdr:colOff>
      <xdr:row>222</xdr:row>
      <xdr:rowOff>0</xdr:rowOff>
    </xdr:from>
    <xdr:to>
      <xdr:col>5</xdr:col>
      <xdr:colOff>298356</xdr:colOff>
      <xdr:row>222</xdr:row>
      <xdr:rowOff>360000</xdr:rowOff>
    </xdr:to>
    <xdr:pic>
      <xdr:nvPicPr>
        <xdr:cNvPr id="121" name="Bild 120"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107137200"/>
          <a:ext cx="298356" cy="360000"/>
        </a:xfrm>
        <a:prstGeom prst="rect">
          <a:avLst/>
        </a:prstGeom>
      </xdr:spPr>
    </xdr:pic>
    <xdr:clientData/>
  </xdr:twoCellAnchor>
  <xdr:twoCellAnchor editAs="oneCell">
    <xdr:from>
      <xdr:col>5</xdr:col>
      <xdr:colOff>0</xdr:colOff>
      <xdr:row>221</xdr:row>
      <xdr:rowOff>0</xdr:rowOff>
    </xdr:from>
    <xdr:to>
      <xdr:col>5</xdr:col>
      <xdr:colOff>298356</xdr:colOff>
      <xdr:row>221</xdr:row>
      <xdr:rowOff>360000</xdr:rowOff>
    </xdr:to>
    <xdr:pic>
      <xdr:nvPicPr>
        <xdr:cNvPr id="123" name="Bild 122"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68681600"/>
          <a:ext cx="298356" cy="360000"/>
        </a:xfrm>
        <a:prstGeom prst="rect">
          <a:avLst/>
        </a:prstGeom>
      </xdr:spPr>
    </xdr:pic>
    <xdr:clientData/>
  </xdr:twoCellAnchor>
  <xdr:twoCellAnchor editAs="oneCell">
    <xdr:from>
      <xdr:col>5</xdr:col>
      <xdr:colOff>317500</xdr:colOff>
      <xdr:row>221</xdr:row>
      <xdr:rowOff>0</xdr:rowOff>
    </xdr:from>
    <xdr:to>
      <xdr:col>5</xdr:col>
      <xdr:colOff>597740</xdr:colOff>
      <xdr:row>221</xdr:row>
      <xdr:rowOff>360000</xdr:rowOff>
    </xdr:to>
    <xdr:pic>
      <xdr:nvPicPr>
        <xdr:cNvPr id="125" name="Bild 124" descr="GRASP_ER.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62400" y="68681600"/>
          <a:ext cx="280240" cy="360000"/>
        </a:xfrm>
        <a:prstGeom prst="rect">
          <a:avLst/>
        </a:prstGeom>
      </xdr:spPr>
    </xdr:pic>
    <xdr:clientData/>
  </xdr:twoCellAnchor>
  <xdr:twoCellAnchor editAs="oneCell">
    <xdr:from>
      <xdr:col>5</xdr:col>
      <xdr:colOff>622300</xdr:colOff>
      <xdr:row>221</xdr:row>
      <xdr:rowOff>0</xdr:rowOff>
    </xdr:from>
    <xdr:to>
      <xdr:col>5</xdr:col>
      <xdr:colOff>908118</xdr:colOff>
      <xdr:row>221</xdr:row>
      <xdr:rowOff>360000</xdr:rowOff>
    </xdr:to>
    <xdr:pic>
      <xdr:nvPicPr>
        <xdr:cNvPr id="126" name="Bild 125" descr="Company manager.png"/>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267200" y="116560600"/>
          <a:ext cx="285818" cy="360000"/>
        </a:xfrm>
        <a:prstGeom prst="rect">
          <a:avLst/>
        </a:prstGeom>
      </xdr:spPr>
    </xdr:pic>
    <xdr:clientData/>
  </xdr:twoCellAnchor>
  <xdr:twoCellAnchor editAs="oneCell">
    <xdr:from>
      <xdr:col>5</xdr:col>
      <xdr:colOff>0</xdr:colOff>
      <xdr:row>228</xdr:row>
      <xdr:rowOff>0</xdr:rowOff>
    </xdr:from>
    <xdr:to>
      <xdr:col>5</xdr:col>
      <xdr:colOff>298356</xdr:colOff>
      <xdr:row>228</xdr:row>
      <xdr:rowOff>360000</xdr:rowOff>
    </xdr:to>
    <xdr:pic>
      <xdr:nvPicPr>
        <xdr:cNvPr id="127" name="Bild 126"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113830100"/>
          <a:ext cx="298356" cy="360000"/>
        </a:xfrm>
        <a:prstGeom prst="rect">
          <a:avLst/>
        </a:prstGeom>
      </xdr:spPr>
    </xdr:pic>
    <xdr:clientData/>
  </xdr:twoCellAnchor>
  <xdr:twoCellAnchor editAs="oneCell">
    <xdr:from>
      <xdr:col>5</xdr:col>
      <xdr:colOff>304800</xdr:colOff>
      <xdr:row>228</xdr:row>
      <xdr:rowOff>0</xdr:rowOff>
    </xdr:from>
    <xdr:to>
      <xdr:col>5</xdr:col>
      <xdr:colOff>744800</xdr:colOff>
      <xdr:row>228</xdr:row>
      <xdr:rowOff>360000</xdr:rowOff>
    </xdr:to>
    <xdr:pic>
      <xdr:nvPicPr>
        <xdr:cNvPr id="128" name="Bild 127" descr="Site inspection.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949700" y="113830100"/>
          <a:ext cx="440000" cy="360000"/>
        </a:xfrm>
        <a:prstGeom prst="rect">
          <a:avLst/>
        </a:prstGeom>
      </xdr:spPr>
    </xdr:pic>
    <xdr:clientData/>
  </xdr:twoCellAnchor>
  <xdr:twoCellAnchor editAs="oneCell">
    <xdr:from>
      <xdr:col>5</xdr:col>
      <xdr:colOff>0</xdr:colOff>
      <xdr:row>229</xdr:row>
      <xdr:rowOff>0</xdr:rowOff>
    </xdr:from>
    <xdr:to>
      <xdr:col>5</xdr:col>
      <xdr:colOff>298356</xdr:colOff>
      <xdr:row>229</xdr:row>
      <xdr:rowOff>360000</xdr:rowOff>
    </xdr:to>
    <xdr:pic>
      <xdr:nvPicPr>
        <xdr:cNvPr id="129" name="Bild 128"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117106700"/>
          <a:ext cx="298356" cy="360000"/>
        </a:xfrm>
        <a:prstGeom prst="rect">
          <a:avLst/>
        </a:prstGeom>
      </xdr:spPr>
    </xdr:pic>
    <xdr:clientData/>
  </xdr:twoCellAnchor>
  <xdr:twoCellAnchor editAs="oneCell">
    <xdr:from>
      <xdr:col>5</xdr:col>
      <xdr:colOff>0</xdr:colOff>
      <xdr:row>230</xdr:row>
      <xdr:rowOff>0</xdr:rowOff>
    </xdr:from>
    <xdr:to>
      <xdr:col>5</xdr:col>
      <xdr:colOff>298356</xdr:colOff>
      <xdr:row>230</xdr:row>
      <xdr:rowOff>360000</xdr:rowOff>
    </xdr:to>
    <xdr:pic>
      <xdr:nvPicPr>
        <xdr:cNvPr id="130" name="Bild 129"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117106700"/>
          <a:ext cx="298356" cy="360000"/>
        </a:xfrm>
        <a:prstGeom prst="rect">
          <a:avLst/>
        </a:prstGeom>
      </xdr:spPr>
    </xdr:pic>
    <xdr:clientData/>
  </xdr:twoCellAnchor>
  <xdr:twoCellAnchor editAs="oneCell">
    <xdr:from>
      <xdr:col>5</xdr:col>
      <xdr:colOff>0</xdr:colOff>
      <xdr:row>232</xdr:row>
      <xdr:rowOff>0</xdr:rowOff>
    </xdr:from>
    <xdr:to>
      <xdr:col>5</xdr:col>
      <xdr:colOff>298356</xdr:colOff>
      <xdr:row>232</xdr:row>
      <xdr:rowOff>360000</xdr:rowOff>
    </xdr:to>
    <xdr:pic>
      <xdr:nvPicPr>
        <xdr:cNvPr id="131" name="Bild 130"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117106700"/>
          <a:ext cx="298356" cy="360000"/>
        </a:xfrm>
        <a:prstGeom prst="rect">
          <a:avLst/>
        </a:prstGeom>
      </xdr:spPr>
    </xdr:pic>
    <xdr:clientData/>
  </xdr:twoCellAnchor>
  <xdr:twoCellAnchor editAs="oneCell">
    <xdr:from>
      <xdr:col>5</xdr:col>
      <xdr:colOff>0</xdr:colOff>
      <xdr:row>231</xdr:row>
      <xdr:rowOff>0</xdr:rowOff>
    </xdr:from>
    <xdr:to>
      <xdr:col>5</xdr:col>
      <xdr:colOff>298356</xdr:colOff>
      <xdr:row>231</xdr:row>
      <xdr:rowOff>360000</xdr:rowOff>
    </xdr:to>
    <xdr:pic>
      <xdr:nvPicPr>
        <xdr:cNvPr id="132" name="Bild 131" descr="Record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116560600"/>
          <a:ext cx="298356" cy="360000"/>
        </a:xfrm>
        <a:prstGeom prst="rect">
          <a:avLst/>
        </a:prstGeom>
      </xdr:spPr>
    </xdr:pic>
    <xdr:clientData/>
  </xdr:twoCellAnchor>
  <xdr:twoCellAnchor editAs="oneCell">
    <xdr:from>
      <xdr:col>5</xdr:col>
      <xdr:colOff>317500</xdr:colOff>
      <xdr:row>231</xdr:row>
      <xdr:rowOff>0</xdr:rowOff>
    </xdr:from>
    <xdr:to>
      <xdr:col>5</xdr:col>
      <xdr:colOff>597740</xdr:colOff>
      <xdr:row>231</xdr:row>
      <xdr:rowOff>360000</xdr:rowOff>
    </xdr:to>
    <xdr:pic>
      <xdr:nvPicPr>
        <xdr:cNvPr id="133" name="Bild 132" descr="GRASP_ER.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62400" y="116560600"/>
          <a:ext cx="280240" cy="360000"/>
        </a:xfrm>
        <a:prstGeom prst="rect">
          <a:avLst/>
        </a:prstGeom>
      </xdr:spPr>
    </xdr:pic>
    <xdr:clientData/>
  </xdr:twoCellAnchor>
  <xdr:twoCellAnchor editAs="oneCell">
    <xdr:from>
      <xdr:col>5</xdr:col>
      <xdr:colOff>622300</xdr:colOff>
      <xdr:row>231</xdr:row>
      <xdr:rowOff>0</xdr:rowOff>
    </xdr:from>
    <xdr:to>
      <xdr:col>5</xdr:col>
      <xdr:colOff>908118</xdr:colOff>
      <xdr:row>231</xdr:row>
      <xdr:rowOff>360000</xdr:rowOff>
    </xdr:to>
    <xdr:pic>
      <xdr:nvPicPr>
        <xdr:cNvPr id="134" name="Bild 133" descr="Company manager.png"/>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267200" y="116560600"/>
          <a:ext cx="285818" cy="360000"/>
        </a:xfrm>
        <a:prstGeom prst="rect">
          <a:avLst/>
        </a:prstGeom>
      </xdr:spPr>
    </xdr:pic>
    <xdr:clientData/>
  </xdr:twoCellAnchor>
  <xdr:twoCellAnchor editAs="oneCell">
    <xdr:from>
      <xdr:col>5</xdr:col>
      <xdr:colOff>0</xdr:colOff>
      <xdr:row>167</xdr:row>
      <xdr:rowOff>0</xdr:rowOff>
    </xdr:from>
    <xdr:to>
      <xdr:col>5</xdr:col>
      <xdr:colOff>330200</xdr:colOff>
      <xdr:row>167</xdr:row>
      <xdr:rowOff>381000</xdr:rowOff>
    </xdr:to>
    <xdr:sp macro="" textlink="">
      <xdr:nvSpPr>
        <xdr:cNvPr id="4131" name="AutoShape 35" descr="ecords.png"/>
        <xdr:cNvSpPr>
          <a:spLocks noChangeAspect="1" noChangeArrowheads="1"/>
        </xdr:cNvSpPr>
      </xdr:nvSpPr>
      <xdr:spPr bwMode="auto">
        <a:xfrm>
          <a:off x="546100" y="72313800"/>
          <a:ext cx="330200" cy="3810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de-DE"/>
        </a:p>
      </xdr:txBody>
    </xdr:sp>
    <xdr:clientData/>
  </xdr:twoCellAnchor>
  <xdr:twoCellAnchor editAs="oneCell">
    <xdr:from>
      <xdr:col>5</xdr:col>
      <xdr:colOff>342900</xdr:colOff>
      <xdr:row>167</xdr:row>
      <xdr:rowOff>0</xdr:rowOff>
    </xdr:from>
    <xdr:to>
      <xdr:col>5</xdr:col>
      <xdr:colOff>660400</xdr:colOff>
      <xdr:row>167</xdr:row>
      <xdr:rowOff>381000</xdr:rowOff>
    </xdr:to>
    <xdr:sp macro="" textlink="">
      <xdr:nvSpPr>
        <xdr:cNvPr id="4132" name="AutoShape 36" descr="GSP.png"/>
        <xdr:cNvSpPr>
          <a:spLocks noChangeAspect="1" noChangeArrowheads="1"/>
        </xdr:cNvSpPr>
      </xdr:nvSpPr>
      <xdr:spPr bwMode="auto">
        <a:xfrm>
          <a:off x="889000" y="72313800"/>
          <a:ext cx="317500" cy="3810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de-DE"/>
        </a:p>
      </xdr:txBody>
    </xdr:sp>
    <xdr:clientData/>
  </xdr:twoCellAnchor>
  <xdr:twoCellAnchor editAs="oneCell">
    <xdr:from>
      <xdr:col>5</xdr:col>
      <xdr:colOff>673100</xdr:colOff>
      <xdr:row>167</xdr:row>
      <xdr:rowOff>0</xdr:rowOff>
    </xdr:from>
    <xdr:to>
      <xdr:col>5</xdr:col>
      <xdr:colOff>977900</xdr:colOff>
      <xdr:row>167</xdr:row>
      <xdr:rowOff>381000</xdr:rowOff>
    </xdr:to>
    <xdr:sp macro="" textlink="">
      <xdr:nvSpPr>
        <xdr:cNvPr id="4133" name="AutoShape 37" descr="RASP_ER.png"/>
        <xdr:cNvSpPr>
          <a:spLocks noChangeAspect="1" noChangeArrowheads="1"/>
        </xdr:cNvSpPr>
      </xdr:nvSpPr>
      <xdr:spPr bwMode="auto">
        <a:xfrm>
          <a:off x="1219200" y="72313800"/>
          <a:ext cx="304800" cy="3810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de-DE"/>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image" Target="../media/image1.jpe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1"/>
  <sheetViews>
    <sheetView tabSelected="1" topLeftCell="B1" workbookViewId="0">
      <selection sqref="A1:A1048576"/>
    </sheetView>
  </sheetViews>
  <sheetFormatPr baseColWidth="10" defaultColWidth="10.875" defaultRowHeight="15" x14ac:dyDescent="0.2"/>
  <cols>
    <col min="1" max="1" width="10.875" style="116" hidden="1" customWidth="1"/>
    <col min="2" max="2" width="10.875" style="11" customWidth="1"/>
    <col min="3" max="13" width="10.875" style="11"/>
    <col min="14" max="14" width="4.625" style="11" customWidth="1"/>
    <col min="15" max="16384" width="10.875" style="11"/>
  </cols>
  <sheetData>
    <row r="1" spans="1:14" s="9" customFormat="1" ht="20.25" x14ac:dyDescent="0.3">
      <c r="A1" s="116"/>
      <c r="B1" s="6"/>
      <c r="C1" s="6"/>
      <c r="D1" s="6"/>
      <c r="E1" s="6"/>
      <c r="F1" s="6"/>
      <c r="G1" s="6"/>
      <c r="H1" s="6"/>
      <c r="I1" s="6"/>
      <c r="J1" s="6"/>
      <c r="K1" s="6"/>
      <c r="L1" s="6"/>
      <c r="M1" s="6"/>
      <c r="N1" s="6"/>
    </row>
    <row r="2" spans="1:14" ht="20.25" x14ac:dyDescent="0.3">
      <c r="A2" s="116" t="s">
        <v>824</v>
      </c>
      <c r="B2" s="7" t="str">
        <f>INDEX(Config!R:AJ,MATCH(A2,Config!R:R,0),Introduction!$D$12+1)</f>
        <v xml:space="preserve">EVALUATION DES RISQUES EN MATIÈRE DE PRATIQUES SOCIALES </v>
      </c>
      <c r="C2" s="5"/>
      <c r="D2" s="5"/>
      <c r="E2" s="5"/>
      <c r="F2" s="5"/>
      <c r="G2" s="5"/>
      <c r="H2" s="5"/>
      <c r="I2" s="5"/>
      <c r="J2" s="5"/>
      <c r="K2" s="5"/>
      <c r="L2" s="5"/>
      <c r="M2" s="5"/>
      <c r="N2" s="5"/>
    </row>
    <row r="3" spans="1:14" ht="20.25" x14ac:dyDescent="0.3">
      <c r="B3" s="7"/>
      <c r="C3" s="5"/>
      <c r="D3" s="5"/>
      <c r="E3" s="5"/>
      <c r="F3" s="5"/>
      <c r="G3" s="5"/>
      <c r="H3" s="5"/>
      <c r="I3" s="5"/>
      <c r="J3" s="5"/>
      <c r="K3" s="5"/>
      <c r="L3" s="5"/>
      <c r="M3" s="5"/>
      <c r="N3" s="5"/>
    </row>
    <row r="4" spans="1:14" ht="20.25" x14ac:dyDescent="0.3">
      <c r="A4" s="116" t="s">
        <v>825</v>
      </c>
      <c r="B4" s="7" t="str">
        <f>INDEX(Config!R:AJ,MATCH(A4,Config!R:R,0),Introduction!$D$12+1)</f>
        <v xml:space="preserve">Liste d’Évaluation GRASP – Version 1.3 (pour télécharger) </v>
      </c>
      <c r="C4" s="5"/>
      <c r="D4" s="5"/>
      <c r="E4" s="5"/>
      <c r="F4" s="5"/>
      <c r="G4" s="5"/>
      <c r="H4" s="5"/>
      <c r="I4" s="5"/>
      <c r="J4" s="5"/>
      <c r="K4" s="5"/>
      <c r="L4" s="5"/>
      <c r="M4" s="5"/>
      <c r="N4" s="5"/>
    </row>
    <row r="5" spans="1:14" ht="20.25" x14ac:dyDescent="0.3">
      <c r="B5" s="7"/>
      <c r="C5" s="5"/>
      <c r="D5" s="5"/>
      <c r="E5" s="5"/>
      <c r="F5" s="5"/>
      <c r="G5" s="5"/>
      <c r="H5" s="5"/>
      <c r="I5" s="5"/>
      <c r="J5" s="5"/>
      <c r="K5" s="5"/>
      <c r="L5" s="5"/>
      <c r="M5" s="5"/>
      <c r="N5" s="5"/>
    </row>
    <row r="6" spans="1:14" ht="20.25" x14ac:dyDescent="0.3">
      <c r="A6" s="116" t="s">
        <v>826</v>
      </c>
      <c r="B6" s="106" t="str">
        <f>INDEX(Config!R:AJ,MATCH(A6,Config!R:R,0),Introduction!$D$12+1)</f>
        <v>Liste d’Évaluation Producteur Individuel (Option 1)</v>
      </c>
      <c r="C6" s="5"/>
      <c r="D6" s="5"/>
      <c r="E6" s="5"/>
      <c r="F6" s="5"/>
      <c r="G6" s="5"/>
      <c r="H6" s="5"/>
      <c r="I6" s="5"/>
      <c r="J6" s="5"/>
      <c r="K6" s="5"/>
      <c r="L6" s="5"/>
      <c r="M6" s="5"/>
      <c r="N6" s="5"/>
    </row>
    <row r="7" spans="1:14" ht="20.25" x14ac:dyDescent="0.3">
      <c r="A7" s="116" t="s">
        <v>827</v>
      </c>
      <c r="B7" s="7" t="str">
        <f>INDEX(Config!R:AJ,MATCH(A7,Config!R:R,0),Introduction!$D$12+1)</f>
        <v>En vigueur depuis le 1er juillet 2015</v>
      </c>
      <c r="C7" s="5"/>
      <c r="D7" s="5"/>
      <c r="E7" s="5"/>
      <c r="F7" s="5"/>
      <c r="G7" s="5"/>
      <c r="H7" s="5"/>
      <c r="I7" s="5"/>
      <c r="J7" s="5"/>
      <c r="K7" s="5"/>
      <c r="L7" s="5"/>
      <c r="M7" s="5"/>
      <c r="N7" s="5"/>
    </row>
    <row r="8" spans="1:14" ht="20.25" x14ac:dyDescent="0.3">
      <c r="A8" s="116" t="s">
        <v>828</v>
      </c>
      <c r="B8" s="7" t="str">
        <f>INDEX(Config!R:AJ,MATCH(A8,Config!R:R,0),Introduction!$D$12+1)</f>
        <v>Obligatoire à partir du 1er octobre 2015</v>
      </c>
      <c r="C8" s="5"/>
      <c r="D8" s="5"/>
      <c r="E8" s="5"/>
      <c r="F8" s="5"/>
      <c r="G8" s="5"/>
      <c r="H8" s="5"/>
      <c r="I8" s="5"/>
      <c r="J8" s="5"/>
      <c r="K8" s="5"/>
      <c r="L8" s="5"/>
      <c r="M8" s="5"/>
      <c r="N8" s="5"/>
    </row>
    <row r="9" spans="1:14" ht="20.25" x14ac:dyDescent="0.3">
      <c r="B9" s="7"/>
      <c r="C9" s="5"/>
      <c r="D9" s="5"/>
      <c r="E9" s="5"/>
      <c r="F9" s="5"/>
      <c r="G9" s="5"/>
      <c r="H9" s="5"/>
      <c r="I9" s="5"/>
      <c r="J9" s="5"/>
      <c r="K9" s="5"/>
      <c r="L9" s="5"/>
      <c r="M9" s="5"/>
      <c r="N9" s="5"/>
    </row>
    <row r="10" spans="1:14" ht="20.25" x14ac:dyDescent="0.3">
      <c r="A10" s="116" t="s">
        <v>2208</v>
      </c>
      <c r="B10" s="144" t="str">
        <f>INDEX(Config!R:AJ,MATCH(A10,Config!R:R,0),Introduction!$D$12+1)</f>
        <v>Edition 3.1, en vigueur depuis le 1er novembre 2016, obligatoire à partir du 1er février 2017</v>
      </c>
      <c r="C10" s="5"/>
      <c r="D10" s="5"/>
      <c r="E10" s="5"/>
      <c r="F10" s="5"/>
      <c r="G10" s="5"/>
      <c r="H10" s="5"/>
      <c r="I10" s="5"/>
      <c r="J10" s="5"/>
      <c r="K10" s="5"/>
      <c r="L10" s="5"/>
      <c r="M10" s="5"/>
      <c r="N10" s="5"/>
    </row>
    <row r="11" spans="1:14" ht="20.25" x14ac:dyDescent="0.3">
      <c r="B11" s="7"/>
      <c r="C11" s="5"/>
      <c r="D11" s="5"/>
      <c r="E11" s="5"/>
      <c r="F11" s="5"/>
      <c r="G11" s="5"/>
      <c r="H11" s="5"/>
      <c r="I11" s="5"/>
      <c r="J11" s="5"/>
      <c r="K11" s="5"/>
      <c r="L11" s="5"/>
      <c r="M11" s="5"/>
      <c r="N11" s="5"/>
    </row>
    <row r="12" spans="1:14" ht="20.25" x14ac:dyDescent="0.3">
      <c r="A12" s="116" t="s">
        <v>829</v>
      </c>
      <c r="B12" s="7"/>
      <c r="C12" s="92" t="str">
        <f>INDEX(Config!R:AJ,MATCH(A12,Config!R:R,0),Introduction!$D$12+1)</f>
        <v xml:space="preserve">Choisissez une langue: </v>
      </c>
      <c r="D12" s="5">
        <v>7</v>
      </c>
      <c r="E12" s="5"/>
      <c r="F12" s="5"/>
      <c r="G12" s="5"/>
      <c r="H12" s="5"/>
      <c r="I12" s="5"/>
      <c r="J12" s="5"/>
      <c r="K12" s="5"/>
      <c r="L12" s="5"/>
      <c r="M12" s="5"/>
      <c r="N12" s="5"/>
    </row>
    <row r="13" spans="1:14" ht="20.25" x14ac:dyDescent="0.3">
      <c r="B13" s="7"/>
      <c r="C13" s="8"/>
      <c r="D13" s="5"/>
      <c r="E13" s="5"/>
      <c r="F13" s="5"/>
      <c r="G13" s="5"/>
      <c r="H13" s="5"/>
      <c r="I13" s="5"/>
      <c r="J13" s="5"/>
      <c r="K13" s="5"/>
      <c r="L13" s="5"/>
      <c r="M13" s="5"/>
      <c r="N13" s="5"/>
    </row>
    <row r="14" spans="1:14" ht="20.25" x14ac:dyDescent="0.3">
      <c r="B14" s="7"/>
      <c r="C14" s="5"/>
      <c r="D14" s="5"/>
      <c r="E14" s="5"/>
      <c r="F14" s="5"/>
      <c r="G14" s="5"/>
      <c r="H14" s="5"/>
      <c r="I14" s="5"/>
      <c r="J14" s="5"/>
      <c r="K14" s="5"/>
      <c r="L14" s="5"/>
      <c r="M14" s="5"/>
      <c r="N14" s="5"/>
    </row>
    <row r="15" spans="1:14" s="10" customFormat="1" ht="20.25" x14ac:dyDescent="0.3">
      <c r="A15" s="116" t="s">
        <v>830</v>
      </c>
      <c r="B15" s="7" t="str">
        <f>INDEX(Config!R:AJ,MATCH(A15,Config!R:R,0),Introduction!$D$12+1)</f>
        <v>COMMENT UTILISER CETTE LISTE D’ÉVALUATION</v>
      </c>
      <c r="C15" s="7"/>
      <c r="D15" s="7"/>
      <c r="E15" s="7"/>
      <c r="F15" s="7"/>
      <c r="G15" s="7"/>
      <c r="H15" s="7"/>
      <c r="I15" s="7"/>
      <c r="J15" s="7"/>
      <c r="K15" s="7"/>
      <c r="L15" s="7"/>
      <c r="M15" s="7"/>
      <c r="N15" s="7"/>
    </row>
    <row r="16" spans="1:14" ht="47.1" customHeight="1" x14ac:dyDescent="0.2">
      <c r="A16" s="116" t="s">
        <v>831</v>
      </c>
      <c r="B16" s="147" t="str">
        <f>INDEX(Config!R:AJ,MATCH(A16,Config!R:R,0),Introduction!$D$12+1)</f>
        <v>Cette Liste d’Évaluation GRASP devra être utilisée par les auditeurs chargés de vérifier la mise en œuvre du Module GRASP. GRASP est l’abréviation de GLOBALG.A.P. Risk Assessment on Social Practice. Après l’évaluation, la liste d’évaluation complétée devra être téléchargée dans la base de données GLOBALG.A.P.</v>
      </c>
      <c r="C16" s="148"/>
      <c r="D16" s="148"/>
      <c r="E16" s="148"/>
      <c r="F16" s="148"/>
      <c r="G16" s="148"/>
      <c r="H16" s="148"/>
      <c r="I16" s="148"/>
      <c r="J16" s="148"/>
      <c r="K16" s="148"/>
      <c r="L16" s="148"/>
      <c r="M16" s="148"/>
      <c r="N16" s="5"/>
    </row>
    <row r="17" spans="1:14" x14ac:dyDescent="0.2">
      <c r="B17" s="5"/>
      <c r="C17" s="5"/>
      <c r="D17" s="5"/>
      <c r="E17" s="5"/>
      <c r="F17" s="5"/>
      <c r="G17" s="5"/>
      <c r="H17" s="5"/>
      <c r="I17" s="5"/>
      <c r="J17" s="5"/>
      <c r="K17" s="5"/>
      <c r="L17" s="5"/>
      <c r="M17" s="5"/>
      <c r="N17" s="5"/>
    </row>
    <row r="18" spans="1:14" s="10" customFormat="1" ht="20.25" x14ac:dyDescent="0.3">
      <c r="A18" s="116" t="s">
        <v>832</v>
      </c>
      <c r="B18" s="7" t="str">
        <f>INDEX(Config!R:AJ,MATCH(A18,Config!R:R,0),Introduction!$D$12+1)</f>
        <v>EXIGENCES APPLICABLES AUX AUDITEURS GRASP</v>
      </c>
      <c r="C18" s="7"/>
      <c r="D18" s="7"/>
      <c r="E18" s="7"/>
      <c r="F18" s="7"/>
      <c r="G18" s="7"/>
      <c r="H18" s="7"/>
      <c r="I18" s="7"/>
      <c r="J18" s="7"/>
      <c r="K18" s="7"/>
      <c r="L18" s="7"/>
      <c r="M18" s="7"/>
      <c r="N18" s="7"/>
    </row>
    <row r="19" spans="1:14" ht="86.1" customHeight="1" x14ac:dyDescent="0.2">
      <c r="A19" s="116" t="s">
        <v>833</v>
      </c>
      <c r="B19" s="147" t="str">
        <f>INDEX(Config!R:AJ,MATCH(A19,Config!R:R,0),Introduction!$D$12+1)</f>
        <v>L’Évaluation GRASP peut être effectuée par les auditeurs/inspecteurs approuvés GLOBALG.A.P. qui ont passé avec succès la formation en ligne et le test en ligne GRASP, et qui sont formés par le formateur interne. Dans des pays dépourvus de Directive d’Interprétation Nationale GRASP, l’auditeur/inspecteur qui procède à l’évaluation doit posséder des qualifications supplémentaires: au moins SA8000 Cours d’Initiation et de Formation de Base des Auditeurs (5 jours) ou au minimum 5 audits sociaux en agriculture (Fair Trade (FLO), SA8000, BSCI Production Primaire). Pour plus de détails, voir les Modalités Générales GRASP.</v>
      </c>
      <c r="C19" s="148"/>
      <c r="D19" s="148"/>
      <c r="E19" s="148"/>
      <c r="F19" s="148"/>
      <c r="G19" s="148"/>
      <c r="H19" s="148"/>
      <c r="I19" s="148"/>
      <c r="J19" s="148"/>
      <c r="K19" s="148"/>
      <c r="L19" s="148"/>
      <c r="M19" s="148"/>
      <c r="N19" s="5"/>
    </row>
    <row r="20" spans="1:14" x14ac:dyDescent="0.2">
      <c r="B20" s="5"/>
      <c r="C20" s="5"/>
      <c r="D20" s="5"/>
      <c r="E20" s="5"/>
      <c r="F20" s="5"/>
      <c r="G20" s="5"/>
      <c r="H20" s="5"/>
      <c r="I20" s="5"/>
      <c r="J20" s="5"/>
      <c r="K20" s="5"/>
      <c r="L20" s="5"/>
      <c r="M20" s="5"/>
      <c r="N20" s="5"/>
    </row>
    <row r="21" spans="1:14" s="10" customFormat="1" ht="20.25" x14ac:dyDescent="0.3">
      <c r="A21" s="116" t="s">
        <v>834</v>
      </c>
      <c r="B21" s="7" t="str">
        <f>INDEX(Config!R:AJ,MATCH(A21,Config!R:R,0),Introduction!$D$12+1)</f>
        <v>EXIGENCES APPLICABLES AUX PRODUCTEURS</v>
      </c>
      <c r="C21" s="7"/>
      <c r="D21" s="7"/>
      <c r="E21" s="7"/>
      <c r="F21" s="7"/>
      <c r="G21" s="7"/>
      <c r="H21" s="7"/>
      <c r="I21" s="7"/>
      <c r="J21" s="7"/>
      <c r="K21" s="7"/>
      <c r="L21" s="7"/>
      <c r="M21" s="7"/>
      <c r="N21" s="7"/>
    </row>
    <row r="22" spans="1:14" ht="78" customHeight="1" x14ac:dyDescent="0.2">
      <c r="A22" s="116" t="s">
        <v>835</v>
      </c>
      <c r="B22" s="147" t="str">
        <f>INDEX(Config!R:AJ,MATCH(A22,Config!R:R,0),Introduction!$D$12+1)</f>
        <v>GRASP est un module complémentaire volontaire qui ne fait pas partie de la procédure de certification par des organismes accrédités GLOBALG.A.P. Il constitue néanmoins un complément logique aux référentiels GLOBALG.A.P. IFA (tous sous-champs d’application) et traite dans ce contexte de questions relatives aux bonnes pratiques sociales. Par conséquent, seuls des producteurs ou groupements de producteurs certifiés GLOBALG.A.P. ou certifiés d’après un programme de benchmarking (ou dont la procédure d’attribution d’un certificat est en cours) peuvent demander une Évaluation GRASP.</v>
      </c>
      <c r="C22" s="148"/>
      <c r="D22" s="148"/>
      <c r="E22" s="148"/>
      <c r="F22" s="148"/>
      <c r="G22" s="148"/>
      <c r="H22" s="148"/>
      <c r="I22" s="148"/>
      <c r="J22" s="148"/>
      <c r="K22" s="148"/>
      <c r="L22" s="148"/>
      <c r="M22" s="148"/>
      <c r="N22" s="5"/>
    </row>
    <row r="23" spans="1:14" x14ac:dyDescent="0.2">
      <c r="B23" s="5"/>
      <c r="C23" s="5"/>
      <c r="D23" s="5"/>
      <c r="E23" s="5"/>
      <c r="F23" s="5"/>
      <c r="G23" s="5"/>
      <c r="H23" s="5"/>
      <c r="I23" s="5"/>
      <c r="J23" s="5"/>
      <c r="K23" s="5"/>
      <c r="L23" s="5"/>
      <c r="M23" s="5"/>
      <c r="N23" s="5"/>
    </row>
    <row r="24" spans="1:14" s="10" customFormat="1" ht="20.25" x14ac:dyDescent="0.3">
      <c r="A24" s="116" t="s">
        <v>836</v>
      </c>
      <c r="B24" s="7" t="str">
        <f>INDEX(Config!R:AJ,MATCH(A24,Config!R:R,0),Introduction!$D$12+1)</f>
        <v>COMMENT RENDRE COMPTE DE L’ÉVALUATION GRASP?</v>
      </c>
      <c r="C24" s="7"/>
      <c r="D24" s="7"/>
      <c r="E24" s="7"/>
      <c r="F24" s="7"/>
      <c r="G24" s="7"/>
      <c r="H24" s="7"/>
      <c r="I24" s="7"/>
      <c r="J24" s="7"/>
      <c r="K24" s="7"/>
      <c r="L24" s="7"/>
      <c r="M24" s="7"/>
      <c r="N24" s="7"/>
    </row>
    <row r="25" spans="1:14" ht="74.099999999999994" customHeight="1" x14ac:dyDescent="0.2">
      <c r="A25" s="116" t="s">
        <v>837</v>
      </c>
      <c r="B25" s="147" t="str">
        <f>INDEX(Config!R:AJ,MATCH(A25,Config!R:R,0),Introduction!$D$12+1)</f>
        <v>Le respect des critères de conformité est volontaire et n’influe pas sur la certification GLOBALG.A.P. Toutefois, si un producteur décide d’effectuer l’évaluation, la (les) liste(s) d’évaluation complétée(s) devra (devront) obligatoirement être téléchargée(s) dans la base de données GLOBALG.A.P. Après l’évaluation, le producteur et l’auditeur doivent signer la Liste d’Évaluation GRASP complétée. Les résultats de l’évaluation seront alors visibles dans la base de données GLOBALG.A.P. (attestation d’évaluation). 
Pour le téléchargement de la liste d’évaluation, n’ajoutez que des informations sans mentionner de noms et prénoms ni d’autres données personnelles qui indiqueraient clairement l’identité d’une personne. En revanche, vous pouvez utiliser les initiales ou d’autres abréviations, la fonction de l’employé ou les codes ou numéros internes attribués par le producteur ou l’entreprise.</v>
      </c>
      <c r="C25" s="148"/>
      <c r="D25" s="148"/>
      <c r="E25" s="148"/>
      <c r="F25" s="148"/>
      <c r="G25" s="148"/>
      <c r="H25" s="148"/>
      <c r="I25" s="148"/>
      <c r="J25" s="148"/>
      <c r="K25" s="148"/>
      <c r="L25" s="148"/>
      <c r="M25" s="148"/>
      <c r="N25" s="5"/>
    </row>
    <row r="26" spans="1:14" x14ac:dyDescent="0.2">
      <c r="B26" s="5"/>
      <c r="C26" s="5"/>
      <c r="D26" s="5"/>
      <c r="E26" s="5"/>
      <c r="F26" s="5"/>
      <c r="G26" s="5"/>
      <c r="H26" s="5"/>
      <c r="I26" s="5"/>
      <c r="J26" s="5"/>
      <c r="K26" s="5"/>
      <c r="L26" s="5"/>
      <c r="M26" s="5"/>
      <c r="N26" s="5"/>
    </row>
    <row r="27" spans="1:14" s="10" customFormat="1" ht="20.25" x14ac:dyDescent="0.3">
      <c r="A27" s="116" t="s">
        <v>838</v>
      </c>
      <c r="B27" s="7" t="str">
        <f>INDEX(Config!R:AJ,MATCH(A27,Config!R:R,0),Introduction!$D$12+1)</f>
        <v>DIRECTIVES D’INTERPRETATION NATIONALES</v>
      </c>
      <c r="C27" s="7"/>
      <c r="D27" s="7"/>
      <c r="E27" s="7"/>
      <c r="F27" s="7"/>
      <c r="G27" s="7"/>
      <c r="H27" s="7"/>
      <c r="I27" s="7"/>
      <c r="J27" s="7"/>
      <c r="K27" s="7"/>
      <c r="L27" s="7"/>
      <c r="M27" s="7"/>
      <c r="N27" s="7"/>
    </row>
    <row r="28" spans="1:14" ht="92.1" customHeight="1" x14ac:dyDescent="0.2">
      <c r="A28" s="116" t="s">
        <v>839</v>
      </c>
      <c r="B28" s="147" t="str">
        <f>INDEX(Config!R:AJ,MATCH(A28,Config!R:R,0),Introduction!$D$12+1)</f>
        <v>Les obligations légales en relation avec les points de contrôle diffèrent d’un pays à l’autre (p. ex. salaire minimum, âge minimal d’admission à l’emploi, heures de travail, etc.). Lorsque la législation concernée est plus exigeante que GRASP, elle prime sur celle-ci. En l’absence de législation (ou lorsque celle-ci est moins stricte), GRASP fournit le cadre minimum de critères de conformité. Les Directives d’Interprétation Nationales (disponibles sur le site web de GLOBALG.A.P.) assurent la transparence de ces exigences vis-à-vis des producteurs et des auditeurs. Si des producteurs sont intéressés par une Évaluation GRASP et qu’il n’existe pas encore de Directive d’Interprétation pour le pays concerné, veuillez contacter le Secrétariat GLOBALG.A.P. pour suivre la procédure de candidature spécifique.</v>
      </c>
      <c r="C28" s="148"/>
      <c r="D28" s="148"/>
      <c r="E28" s="148"/>
      <c r="F28" s="148"/>
      <c r="G28" s="148"/>
      <c r="H28" s="148"/>
      <c r="I28" s="148"/>
      <c r="J28" s="148"/>
      <c r="K28" s="148"/>
      <c r="L28" s="148"/>
      <c r="M28" s="148"/>
      <c r="N28" s="5"/>
    </row>
    <row r="29" spans="1:14" x14ac:dyDescent="0.2">
      <c r="B29" s="5"/>
      <c r="C29" s="5"/>
      <c r="D29" s="5"/>
      <c r="E29" s="5"/>
      <c r="F29" s="5"/>
      <c r="G29" s="5"/>
      <c r="H29" s="5"/>
      <c r="I29" s="5"/>
      <c r="J29" s="5"/>
      <c r="K29" s="5"/>
      <c r="L29" s="5"/>
      <c r="M29" s="5"/>
      <c r="N29" s="5"/>
    </row>
    <row r="30" spans="1:14" s="10" customFormat="1" ht="20.25" x14ac:dyDescent="0.3">
      <c r="A30" s="116" t="s">
        <v>840</v>
      </c>
      <c r="B30" s="7" t="str">
        <f>INDEX(Config!R:AJ,MATCH(A30,Config!R:R,0),Introduction!$D$12+1)</f>
        <v>COMMENT REMPLIR LA LISTE D’ÉVALUATION GRASP?</v>
      </c>
      <c r="C30" s="7"/>
      <c r="D30" s="7"/>
      <c r="E30" s="7"/>
      <c r="F30" s="7"/>
      <c r="G30" s="7"/>
      <c r="H30" s="7"/>
      <c r="I30" s="7"/>
      <c r="J30" s="7"/>
      <c r="K30" s="7"/>
      <c r="L30" s="7"/>
      <c r="M30" s="7"/>
      <c r="N30" s="7"/>
    </row>
    <row r="31" spans="1:14" ht="93" customHeight="1" x14ac:dyDescent="0.2">
      <c r="A31" s="116" t="s">
        <v>841</v>
      </c>
      <c r="B31" s="147" t="str">
        <f>INDEX(Config!R:AJ,MATCH(A31,Config!R:R,0),Introduction!$D$12+1)</f>
        <v>Les points de contrôle GRASP sont formulés de manière complexe et couvrent souvent plusieurs aspects. Afin de rendre les exigences intelligibles, cette liste d’évaluation sera utilisée pour évaluer chaque point de contrôle. Chaque point de contrôle constitue la base de plusieurs questions dans la liste d’évaluation qui définissent clairement les mesures à prendre pour respecter les Points de Contrôle et Critères de Conformité, et fournir une orientation à l’auditeur. Les réponses permettent de noter chaque Point de Contrôle et Critère de Conformité sur une échelle afin de déterminer la conformité ou non du producteur.</v>
      </c>
      <c r="C31" s="148"/>
      <c r="D31" s="148"/>
      <c r="E31" s="148"/>
      <c r="F31" s="148"/>
      <c r="G31" s="148"/>
      <c r="H31" s="148"/>
      <c r="I31" s="148"/>
      <c r="J31" s="148"/>
      <c r="K31" s="148"/>
      <c r="L31" s="148"/>
      <c r="M31" s="148"/>
      <c r="N31" s="5"/>
    </row>
    <row r="32" spans="1:14" x14ac:dyDescent="0.2">
      <c r="B32" s="5"/>
      <c r="C32" s="5"/>
      <c r="D32" s="5"/>
      <c r="E32" s="5"/>
      <c r="F32" s="5"/>
      <c r="G32" s="5"/>
      <c r="H32" s="5"/>
      <c r="I32" s="5"/>
      <c r="J32" s="5"/>
      <c r="K32" s="5"/>
      <c r="L32" s="5"/>
      <c r="M32" s="5"/>
      <c r="N32" s="5"/>
    </row>
    <row r="33" spans="1:14" ht="41.1" customHeight="1" x14ac:dyDescent="0.2">
      <c r="A33" s="116" t="s">
        <v>842</v>
      </c>
      <c r="B33" s="147" t="str">
        <f>INDEX(Config!R:AJ,MATCH(A33,Config!R:R,0),Introduction!$D$12+1)</f>
        <v>Pour les producteurs de l’Option 1 et pour les membres d’un groupement de producteurs évalués en externe: Dans la dernière colonne, l’auditeur doit indiquer la conformité de chaque sous-point (Oui/Non/non-applicable).</v>
      </c>
      <c r="C33" s="148"/>
      <c r="D33" s="148"/>
      <c r="E33" s="148"/>
      <c r="F33" s="148"/>
      <c r="G33" s="148"/>
      <c r="H33" s="148"/>
      <c r="I33" s="148"/>
      <c r="J33" s="148"/>
      <c r="K33" s="148"/>
      <c r="L33" s="148"/>
      <c r="M33" s="148"/>
      <c r="N33" s="5"/>
    </row>
    <row r="34" spans="1:14" x14ac:dyDescent="0.2">
      <c r="B34" s="5"/>
      <c r="C34" s="5"/>
      <c r="D34" s="5"/>
      <c r="E34" s="5"/>
      <c r="F34" s="5"/>
      <c r="G34" s="5"/>
      <c r="H34" s="5"/>
      <c r="I34" s="5"/>
      <c r="J34" s="5"/>
      <c r="K34" s="5"/>
      <c r="L34" s="5"/>
      <c r="M34" s="5"/>
      <c r="N34" s="5"/>
    </row>
    <row r="35" spans="1:14" ht="15.75" x14ac:dyDescent="0.2">
      <c r="A35" s="116" t="s">
        <v>856</v>
      </c>
      <c r="B35" s="147" t="str">
        <f>INDEX(Config!R:AJ,MATCH(A35,Config!R:R,0),Introduction!$D$12+1)</f>
        <v>Pour l’Option 2, l’auditeur doit:</v>
      </c>
      <c r="C35" s="148"/>
      <c r="D35" s="148"/>
      <c r="E35" s="148"/>
      <c r="F35" s="148"/>
      <c r="G35" s="148"/>
      <c r="H35" s="148"/>
      <c r="I35" s="148"/>
      <c r="J35" s="148"/>
      <c r="K35" s="148"/>
      <c r="L35" s="148"/>
      <c r="M35" s="148"/>
      <c r="N35" s="5"/>
    </row>
    <row r="36" spans="1:14" ht="15.75" x14ac:dyDescent="0.2">
      <c r="A36" s="116" t="s">
        <v>857</v>
      </c>
      <c r="B36" s="147" t="str">
        <f>INDEX(Config!R:AJ,MATCH(A36,Config!R:R,0),Introduction!$D$12+1)</f>
        <v>1.  Procéder à une évaluation de la racine carrée de tous les membres du groupement de producteurs (l’auditeur peut utiliser la liste d’évaluation pour les producteurs individuels).</v>
      </c>
      <c r="C36" s="148"/>
      <c r="D36" s="148"/>
      <c r="E36" s="148"/>
      <c r="F36" s="148"/>
      <c r="G36" s="148"/>
      <c r="H36" s="148"/>
      <c r="I36" s="148"/>
      <c r="J36" s="148"/>
      <c r="K36" s="148"/>
      <c r="L36" s="148"/>
      <c r="M36" s="148"/>
      <c r="N36" s="5"/>
    </row>
    <row r="37" spans="1:14" ht="15.75" x14ac:dyDescent="0.2">
      <c r="A37" s="116" t="s">
        <v>858</v>
      </c>
      <c r="B37" s="147" t="str">
        <f>INDEX(Config!R:AJ,MATCH(A37,Config!R:R,0),Introduction!$D$12+1)</f>
        <v>2.  Télécharger les résultats externes résumés dans la Liste d’Évaluation de l’Option 2 GRASP.</v>
      </c>
      <c r="C37" s="148"/>
      <c r="D37" s="148"/>
      <c r="E37" s="148"/>
      <c r="F37" s="148"/>
      <c r="G37" s="148"/>
      <c r="H37" s="148"/>
      <c r="I37" s="148"/>
      <c r="J37" s="148"/>
      <c r="K37" s="148"/>
      <c r="L37" s="148"/>
      <c r="M37" s="148"/>
      <c r="N37" s="5"/>
    </row>
    <row r="38" spans="1:14" x14ac:dyDescent="0.2">
      <c r="B38" s="5"/>
      <c r="C38" s="5"/>
      <c r="D38" s="5"/>
      <c r="E38" s="5"/>
      <c r="F38" s="5"/>
      <c r="G38" s="5"/>
      <c r="H38" s="5"/>
      <c r="I38" s="5"/>
      <c r="J38" s="5"/>
      <c r="K38" s="5"/>
      <c r="L38" s="5"/>
      <c r="M38" s="5"/>
      <c r="N38" s="5"/>
    </row>
    <row r="39" spans="1:14" ht="15.75" x14ac:dyDescent="0.2">
      <c r="A39" s="116" t="s">
        <v>859</v>
      </c>
      <c r="B39" s="147" t="str">
        <f>INDEX(Config!R:AJ,MATCH(A39,Config!R:R,0),Introduction!$D$12+1)</f>
        <v>Pour tous les points de contrôle, des preuves et des remarques doivent être fournies, ainsi que la liste des mesures correctives.</v>
      </c>
      <c r="C39" s="148"/>
      <c r="D39" s="148"/>
      <c r="E39" s="148"/>
      <c r="F39" s="148"/>
      <c r="G39" s="148"/>
      <c r="H39" s="148"/>
      <c r="I39" s="148"/>
      <c r="J39" s="148"/>
      <c r="K39" s="148"/>
      <c r="L39" s="148"/>
      <c r="M39" s="148"/>
      <c r="N39" s="5"/>
    </row>
    <row r="40" spans="1:14" x14ac:dyDescent="0.2">
      <c r="B40" s="5"/>
      <c r="C40" s="5"/>
      <c r="D40" s="5"/>
      <c r="E40" s="5"/>
      <c r="F40" s="5"/>
      <c r="G40" s="5"/>
      <c r="H40" s="5"/>
      <c r="I40" s="5"/>
      <c r="J40" s="5"/>
      <c r="K40" s="5"/>
      <c r="L40" s="5"/>
      <c r="M40" s="5"/>
      <c r="N40" s="5"/>
    </row>
    <row r="41" spans="1:14" ht="15.75" x14ac:dyDescent="0.2">
      <c r="A41" s="116" t="s">
        <v>860</v>
      </c>
      <c r="B41" s="147" t="str">
        <f>INDEX(Config!R:AJ,MATCH(A41,Config!R:R,0),Introduction!$D$12+1)</f>
        <v>La mention ‘non-applicable’ ne doit être attribuée que dans des cas exceptionnels et doit toujours être expliquée dans le champ ‘remarques’.</v>
      </c>
      <c r="C41" s="148"/>
      <c r="D41" s="148"/>
      <c r="E41" s="148"/>
      <c r="F41" s="148"/>
      <c r="G41" s="148"/>
      <c r="H41" s="148"/>
      <c r="I41" s="148"/>
      <c r="J41" s="148"/>
      <c r="K41" s="148"/>
      <c r="L41" s="148"/>
      <c r="M41" s="148"/>
      <c r="N41" s="5"/>
    </row>
    <row r="42" spans="1:14" x14ac:dyDescent="0.2">
      <c r="B42" s="5"/>
      <c r="C42" s="5"/>
      <c r="D42" s="5"/>
      <c r="E42" s="5"/>
      <c r="F42" s="5"/>
      <c r="G42" s="5"/>
      <c r="H42" s="5"/>
      <c r="I42" s="5"/>
      <c r="J42" s="5"/>
      <c r="K42" s="5"/>
      <c r="L42" s="5"/>
      <c r="M42" s="5"/>
      <c r="N42" s="5"/>
    </row>
    <row r="43" spans="1:14" ht="15.75" x14ac:dyDescent="0.2">
      <c r="A43" s="116" t="s">
        <v>861</v>
      </c>
      <c r="B43" s="147" t="str">
        <f>INDEX(Config!R:AJ,MATCH(A43,Config!R:R,0),Introduction!$D$12+1)</f>
        <v>TECHNIQUES D’EVALUATION: SYNTHESE</v>
      </c>
      <c r="C43" s="148"/>
      <c r="D43" s="148"/>
      <c r="E43" s="148"/>
      <c r="F43" s="148"/>
      <c r="G43" s="148"/>
      <c r="H43" s="148"/>
      <c r="I43" s="148"/>
      <c r="J43" s="148"/>
      <c r="K43" s="148"/>
      <c r="L43" s="148"/>
      <c r="M43" s="148"/>
      <c r="N43" s="5"/>
    </row>
    <row r="44" spans="1:14" x14ac:dyDescent="0.2">
      <c r="B44" s="5"/>
      <c r="C44" s="5"/>
      <c r="D44" s="5"/>
      <c r="E44" s="5"/>
      <c r="F44" s="5"/>
      <c r="G44" s="5"/>
      <c r="H44" s="5"/>
      <c r="I44" s="5"/>
      <c r="J44" s="5"/>
      <c r="K44" s="5"/>
      <c r="L44" s="5"/>
      <c r="M44" s="5"/>
      <c r="N44" s="5"/>
    </row>
    <row r="45" spans="1:14" ht="36.950000000000003" customHeight="1" x14ac:dyDescent="0.2">
      <c r="A45" s="116" t="s">
        <v>862</v>
      </c>
      <c r="B45" s="147" t="str">
        <f>INDEX(Config!R:AJ,MATCH(A45,Config!R:R,0),Introduction!$D$12+1)</f>
        <v>En ce qui concerne l’évaluation des aspects sociaux, l’auditeur devra faire preuve d’une certaine sensibilité. Veuillez prendre en compte les points suivants au moment d’évaluer le Module GRASP:</v>
      </c>
      <c r="C45" s="148"/>
      <c r="D45" s="148"/>
      <c r="E45" s="148"/>
      <c r="F45" s="148"/>
      <c r="G45" s="148"/>
      <c r="H45" s="148"/>
      <c r="I45" s="148"/>
      <c r="J45" s="148"/>
      <c r="K45" s="148"/>
      <c r="L45" s="148"/>
      <c r="M45" s="148"/>
      <c r="N45" s="5"/>
    </row>
    <row r="46" spans="1:14" ht="78" customHeight="1" x14ac:dyDescent="0.2">
      <c r="A46" s="116" t="s">
        <v>863</v>
      </c>
      <c r="B46" s="147" t="str">
        <f>INDEX(Config!R:AJ,MATCH(A46,Config!R:R,0),Introduction!$D$12+1)</f>
        <v>•  Veuillez bien vous préparer à l’Évaluation GRASP. Vous devez disposer d’informations actuelles sur les dispositions légales, les conventions collectives, etc. La Directive d’Interprétation Nationale vous aidera à mieux vous préparer. Assurez-vous que la personne responsable de la mise en œuvre de GRASP et le(s) représentant(s) des salariés ont reçu et lu la Directive d’Interprétation Nationale.
Veuillez lire également le Guide d’Application/FAQ et les remettre à la personne responsable de la mise en œuvre de GRASP et au(x) représentant(s) des salariés.</v>
      </c>
      <c r="C46" s="148"/>
      <c r="D46" s="148"/>
      <c r="E46" s="148"/>
      <c r="F46" s="148"/>
      <c r="G46" s="148"/>
      <c r="H46" s="148"/>
      <c r="I46" s="148"/>
      <c r="J46" s="148"/>
      <c r="K46" s="148"/>
      <c r="L46" s="148"/>
      <c r="M46" s="148"/>
      <c r="N46" s="5"/>
    </row>
    <row r="47" spans="1:14" ht="48.95" customHeight="1" x14ac:dyDescent="0.2">
      <c r="A47" s="116" t="s">
        <v>864</v>
      </c>
      <c r="B47" s="147" t="str">
        <f>INDEX(Config!R:AJ,MATCH(A47,Config!R:R,0),Introduction!$D$12+1)</f>
        <v>•  Vous n’êtes pas obligé de coller à l’ordre indiqué dans la liste d’évaluation, mais adaptez-vous à la situation. Il peut être plus facile de commencer par aborder les aspects peu critiques et de vérifier les documents avant de passer aux sujets plus sensibles.</v>
      </c>
      <c r="C47" s="148"/>
      <c r="D47" s="148"/>
      <c r="E47" s="148"/>
      <c r="F47" s="148"/>
      <c r="G47" s="148"/>
      <c r="H47" s="148"/>
      <c r="I47" s="148"/>
      <c r="J47" s="148"/>
      <c r="K47" s="148"/>
      <c r="L47" s="148"/>
      <c r="M47" s="148"/>
      <c r="N47" s="5"/>
    </row>
    <row r="48" spans="1:14" ht="35.1" customHeight="1" x14ac:dyDescent="0.2">
      <c r="A48" s="116" t="s">
        <v>843</v>
      </c>
      <c r="B48" s="147" t="str">
        <f>INDEX(Config!R:AJ,MATCH(A48,Config!R:R,0),Introduction!$D$12+1)</f>
        <v>•  En particulier lors de l’entretien avec le(s) représentant(s) des salariés, veillez à ce que celui-ci (ceux-ci) soi(en)t dans un contexte dans lequel il(s) peut (peuvent) s’exprimer ouvertement – en dehors de la présence de la direction.</v>
      </c>
      <c r="C48" s="148"/>
      <c r="D48" s="148"/>
      <c r="E48" s="148"/>
      <c r="F48" s="148"/>
      <c r="G48" s="148"/>
      <c r="H48" s="148"/>
      <c r="I48" s="148"/>
      <c r="J48" s="148"/>
      <c r="K48" s="148"/>
      <c r="L48" s="148"/>
      <c r="M48" s="148"/>
      <c r="N48" s="5"/>
    </row>
    <row r="49" spans="1:14" ht="23.1" customHeight="1" x14ac:dyDescent="0.2">
      <c r="A49" s="116" t="s">
        <v>844</v>
      </c>
      <c r="B49" s="147" t="str">
        <f>INDEX(Config!R:AJ,MATCH(A49,Config!R:R,0),Introduction!$D$12+1)</f>
        <v>•  Veillez à créer une bonne atmosphère entre vous-même et la personne à qui vous vous adressez.</v>
      </c>
      <c r="C49" s="148"/>
      <c r="D49" s="148"/>
      <c r="E49" s="148"/>
      <c r="F49" s="148"/>
      <c r="G49" s="148"/>
      <c r="H49" s="148"/>
      <c r="I49" s="148"/>
      <c r="J49" s="148"/>
      <c r="K49" s="148"/>
      <c r="L49" s="148"/>
      <c r="M49" s="148"/>
      <c r="N49" s="5"/>
    </row>
    <row r="50" spans="1:14" ht="39" customHeight="1" x14ac:dyDescent="0.2">
      <c r="A50" s="116" t="s">
        <v>845</v>
      </c>
      <c r="B50" s="147" t="str">
        <f>INDEX(Config!R:AJ,MATCH(A50,Config!R:R,0),Introduction!$D$12+1)</f>
        <v>•  Surveillez votre communication non verbale (p. ex. expressions faciales, gestes). Ne contrôlez pas l’exploitation avec une liste d’évaluation devant les yeux. Pour évaluer les points de contrôle, il est indispensable que vous les connaissiez par cœur.</v>
      </c>
      <c r="C50" s="148"/>
      <c r="D50" s="148"/>
      <c r="E50" s="148"/>
      <c r="F50" s="148"/>
      <c r="G50" s="148"/>
      <c r="H50" s="148"/>
      <c r="I50" s="148"/>
      <c r="J50" s="148"/>
      <c r="K50" s="148"/>
      <c r="L50" s="148"/>
      <c r="M50" s="148"/>
      <c r="N50" s="5"/>
    </row>
    <row r="51" spans="1:14" ht="33.950000000000003" customHeight="1" x14ac:dyDescent="0.2">
      <c r="A51" s="116" t="s">
        <v>846</v>
      </c>
      <c r="B51" s="147" t="str">
        <f>INDEX(Config!R:AJ,MATCH(A51,Config!R:R,0),Introduction!$D$12+1)</f>
        <v>•  Si vous sentez qu’on ne vous dit pas la vérité, n’insistez pas. Trouvez d’autres moyens de tirer les choses au clair, en vérifiant davantage de documents, en parlant à quelqu’un d’autre ou tout simplement en reformulant votre question plus tard.</v>
      </c>
      <c r="C51" s="148"/>
      <c r="D51" s="148"/>
      <c r="E51" s="148"/>
      <c r="F51" s="148"/>
      <c r="G51" s="148"/>
      <c r="H51" s="148"/>
      <c r="I51" s="148"/>
      <c r="J51" s="148"/>
      <c r="K51" s="148"/>
      <c r="L51" s="148"/>
      <c r="M51" s="148"/>
      <c r="N51" s="5"/>
    </row>
    <row r="52" spans="1:14" x14ac:dyDescent="0.2">
      <c r="B52" s="5"/>
      <c r="C52" s="5"/>
      <c r="D52" s="5"/>
      <c r="E52" s="5"/>
      <c r="F52" s="5"/>
      <c r="G52" s="5"/>
      <c r="H52" s="5"/>
      <c r="I52" s="5"/>
      <c r="J52" s="5"/>
      <c r="K52" s="5"/>
      <c r="L52" s="5"/>
      <c r="M52" s="5"/>
      <c r="N52" s="5"/>
    </row>
    <row r="53" spans="1:14" ht="60.95" customHeight="1" x14ac:dyDescent="0.2">
      <c r="A53" s="116" t="s">
        <v>847</v>
      </c>
      <c r="B53" s="147" t="str">
        <f>INDEX(Config!R:AJ,MATCH(A53,Config!R:R,0),Introduction!$D$12+1)</f>
        <v>Pour toute question, veuillez contacter notre service clientèle: 
tél. +49 (0) 221 57993 18
fax. +49 (0) 221 57993 89
customer_support@globalgap.org</v>
      </c>
      <c r="C53" s="148"/>
      <c r="D53" s="148"/>
      <c r="E53" s="148"/>
      <c r="F53" s="148"/>
      <c r="G53" s="148"/>
      <c r="H53" s="148"/>
      <c r="I53" s="148"/>
      <c r="J53" s="148"/>
      <c r="K53" s="148"/>
      <c r="L53" s="148"/>
      <c r="M53" s="148"/>
      <c r="N53" s="5"/>
    </row>
    <row r="54" spans="1:14" ht="27.95" customHeight="1" x14ac:dyDescent="0.2">
      <c r="B54" s="5"/>
      <c r="C54" s="5"/>
      <c r="D54" s="5"/>
      <c r="E54" s="5"/>
      <c r="F54" s="5"/>
      <c r="G54" s="5"/>
      <c r="H54" s="5"/>
      <c r="I54" s="5"/>
      <c r="J54" s="5"/>
      <c r="K54" s="5"/>
      <c r="L54" s="5"/>
      <c r="M54" s="5"/>
      <c r="N54" s="5"/>
    </row>
    <row r="55" spans="1:14" ht="15.75" x14ac:dyDescent="0.2">
      <c r="A55" s="116" t="s">
        <v>848</v>
      </c>
      <c r="B55" s="147" t="str">
        <f>INDEX(Config!R:AJ,MATCH(A55,Config!R:R,0),Introduction!$D$12+1)</f>
        <v>LÉGENDE DES ICÖNES</v>
      </c>
      <c r="C55" s="148"/>
      <c r="D55" s="148"/>
      <c r="E55" s="148"/>
      <c r="F55" s="148"/>
      <c r="G55" s="148"/>
      <c r="H55" s="148"/>
      <c r="I55" s="148"/>
      <c r="J55" s="148"/>
      <c r="K55" s="148"/>
      <c r="L55" s="148"/>
      <c r="M55" s="148"/>
      <c r="N55" s="5"/>
    </row>
    <row r="56" spans="1:14" x14ac:dyDescent="0.2">
      <c r="B56" s="5"/>
      <c r="C56" s="5"/>
      <c r="D56" s="5"/>
      <c r="E56" s="5"/>
      <c r="F56" s="5"/>
      <c r="G56" s="5"/>
      <c r="H56" s="5"/>
      <c r="I56" s="5"/>
      <c r="J56" s="5"/>
      <c r="K56" s="5"/>
      <c r="L56" s="5"/>
      <c r="M56" s="5"/>
      <c r="N56" s="5"/>
    </row>
    <row r="57" spans="1:14" x14ac:dyDescent="0.2">
      <c r="A57" s="116" t="s">
        <v>849</v>
      </c>
      <c r="B57" s="5"/>
      <c r="C57" s="5" t="str">
        <f>INDEX(Config!R:AJ,MATCH(A57,Config!R:R,0),Introduction!$D$12+1)</f>
        <v>Inspection du site</v>
      </c>
      <c r="D57" s="5"/>
      <c r="E57" s="5"/>
      <c r="F57" s="5"/>
      <c r="G57" s="5"/>
      <c r="H57" s="5"/>
      <c r="I57" s="5"/>
      <c r="J57" s="5"/>
      <c r="K57" s="5"/>
      <c r="L57" s="5"/>
      <c r="M57" s="5"/>
      <c r="N57" s="5"/>
    </row>
    <row r="58" spans="1:14" x14ac:dyDescent="0.2">
      <c r="B58" s="5"/>
      <c r="C58" s="5"/>
      <c r="D58" s="5"/>
      <c r="E58" s="5"/>
      <c r="F58" s="5"/>
      <c r="G58" s="5"/>
      <c r="H58" s="5"/>
      <c r="I58" s="5"/>
      <c r="J58" s="5"/>
      <c r="K58" s="5"/>
      <c r="L58" s="5"/>
      <c r="M58" s="5"/>
      <c r="N58" s="5"/>
    </row>
    <row r="59" spans="1:14" x14ac:dyDescent="0.2">
      <c r="B59" s="5"/>
      <c r="C59" s="5"/>
      <c r="D59" s="5"/>
      <c r="E59" s="5"/>
      <c r="F59" s="5"/>
      <c r="G59" s="5"/>
      <c r="H59" s="5"/>
      <c r="I59" s="5"/>
      <c r="J59" s="5"/>
      <c r="K59" s="5"/>
      <c r="L59" s="5"/>
      <c r="M59" s="5"/>
      <c r="N59" s="5"/>
    </row>
    <row r="60" spans="1:14" x14ac:dyDescent="0.2">
      <c r="A60" s="116" t="s">
        <v>850</v>
      </c>
      <c r="B60" s="5"/>
      <c r="C60" s="5" t="str">
        <f>INDEX(Config!R:AJ,MATCH(A60,Config!R:R,0),Introduction!$D$12+1)</f>
        <v>Question posée au représentant des salariés</v>
      </c>
      <c r="D60" s="5"/>
      <c r="E60" s="5"/>
      <c r="F60" s="5"/>
      <c r="G60" s="5"/>
      <c r="H60" s="5"/>
      <c r="I60" s="5"/>
      <c r="J60" s="5"/>
      <c r="K60" s="5"/>
      <c r="L60" s="5"/>
      <c r="M60" s="5"/>
      <c r="N60" s="5"/>
    </row>
    <row r="61" spans="1:14" x14ac:dyDescent="0.2">
      <c r="B61" s="5"/>
      <c r="C61" s="5"/>
      <c r="D61" s="5"/>
      <c r="E61" s="5"/>
      <c r="F61" s="5"/>
      <c r="G61" s="5"/>
      <c r="H61" s="5"/>
      <c r="I61" s="5"/>
      <c r="J61" s="5"/>
      <c r="K61" s="5"/>
      <c r="L61" s="5"/>
      <c r="M61" s="5"/>
      <c r="N61" s="5"/>
    </row>
    <row r="62" spans="1:14" x14ac:dyDescent="0.2">
      <c r="B62" s="5"/>
      <c r="C62" s="5"/>
      <c r="D62" s="5"/>
      <c r="E62" s="5"/>
      <c r="F62" s="5"/>
      <c r="G62" s="5"/>
      <c r="H62" s="5"/>
      <c r="I62" s="5"/>
      <c r="J62" s="5"/>
      <c r="K62" s="5"/>
      <c r="L62" s="5"/>
      <c r="M62" s="5"/>
      <c r="N62" s="5"/>
    </row>
    <row r="63" spans="1:14" x14ac:dyDescent="0.2">
      <c r="A63" s="116" t="s">
        <v>851</v>
      </c>
      <c r="B63" s="5"/>
      <c r="C63" s="5" t="str">
        <f>INDEX(Config!R:AJ,MATCH(A63,Config!R:R,0),Introduction!$D$12+1)</f>
        <v>Question posée au directeur</v>
      </c>
      <c r="D63" s="5"/>
      <c r="E63" s="5"/>
      <c r="F63" s="5"/>
      <c r="G63" s="5"/>
      <c r="H63" s="5"/>
      <c r="I63" s="5"/>
      <c r="J63" s="5"/>
      <c r="K63" s="5"/>
      <c r="L63" s="5"/>
      <c r="M63" s="5"/>
      <c r="N63" s="5"/>
    </row>
    <row r="64" spans="1:14" x14ac:dyDescent="0.2">
      <c r="B64" s="5"/>
      <c r="C64" s="5"/>
      <c r="D64" s="5"/>
      <c r="E64" s="5"/>
      <c r="F64" s="5"/>
      <c r="G64" s="5"/>
      <c r="H64" s="5"/>
      <c r="I64" s="5"/>
      <c r="J64" s="5"/>
      <c r="K64" s="5"/>
      <c r="L64" s="5"/>
      <c r="M64" s="5"/>
      <c r="N64" s="5"/>
    </row>
    <row r="65" spans="1:14" x14ac:dyDescent="0.2">
      <c r="B65" s="5"/>
      <c r="C65" s="5"/>
      <c r="D65" s="5"/>
      <c r="E65" s="5"/>
      <c r="F65" s="5"/>
      <c r="G65" s="5"/>
      <c r="H65" s="5"/>
      <c r="I65" s="5"/>
      <c r="J65" s="5"/>
      <c r="K65" s="5"/>
      <c r="L65" s="5"/>
      <c r="M65" s="5"/>
      <c r="N65" s="5"/>
    </row>
    <row r="66" spans="1:14" x14ac:dyDescent="0.2">
      <c r="A66" s="116" t="s">
        <v>852</v>
      </c>
      <c r="B66" s="5"/>
      <c r="C66" s="5" t="str">
        <f>INDEX(Config!R:AJ,MATCH(A66,Config!R:R,0),Introduction!$D$12+1)</f>
        <v>Vérification de documents</v>
      </c>
      <c r="D66" s="5"/>
      <c r="E66" s="5"/>
      <c r="F66" s="5"/>
      <c r="G66" s="5"/>
      <c r="H66" s="5"/>
      <c r="I66" s="5"/>
      <c r="J66" s="5"/>
      <c r="K66" s="5"/>
      <c r="L66" s="5"/>
      <c r="M66" s="5"/>
      <c r="N66" s="5"/>
    </row>
    <row r="67" spans="1:14" x14ac:dyDescent="0.2">
      <c r="B67" s="5"/>
      <c r="C67" s="5"/>
      <c r="D67" s="5"/>
      <c r="E67" s="5"/>
      <c r="F67" s="5"/>
      <c r="G67" s="5"/>
      <c r="H67" s="5"/>
      <c r="I67" s="5"/>
      <c r="J67" s="5"/>
      <c r="K67" s="5"/>
      <c r="L67" s="5"/>
      <c r="M67" s="5"/>
      <c r="N67" s="5"/>
    </row>
    <row r="68" spans="1:14" x14ac:dyDescent="0.2">
      <c r="B68" s="5"/>
      <c r="C68" s="5"/>
      <c r="D68" s="5"/>
      <c r="E68" s="5"/>
      <c r="F68" s="5"/>
      <c r="G68" s="5"/>
      <c r="H68" s="5"/>
      <c r="I68" s="5"/>
      <c r="J68" s="5"/>
      <c r="K68" s="5"/>
      <c r="L68" s="5"/>
      <c r="M68" s="5"/>
      <c r="N68" s="5"/>
    </row>
    <row r="69" spans="1:14" x14ac:dyDescent="0.2">
      <c r="A69" s="116" t="s">
        <v>853</v>
      </c>
      <c r="B69" s="5"/>
      <c r="C69" s="145" t="str">
        <f>INDEX(Config!R:AJ,MATCH(A69,Config!R:R,0),Introduction!$D$12+1)</f>
        <v>Question posée à la personne responsable de la mise en œuvre de GRASP - RGSP (anciennement responsable de la santé, de la sécurité et de la protection sociale des travailleurs)</v>
      </c>
      <c r="D69" s="146"/>
      <c r="E69" s="146"/>
      <c r="F69" s="146"/>
      <c r="G69" s="146"/>
      <c r="H69" s="146"/>
      <c r="I69" s="146"/>
      <c r="J69" s="146"/>
      <c r="K69" s="146"/>
      <c r="L69" s="146"/>
      <c r="M69" s="146"/>
      <c r="N69" s="146"/>
    </row>
    <row r="70" spans="1:14" x14ac:dyDescent="0.2">
      <c r="B70" s="5"/>
      <c r="C70" s="146"/>
      <c r="D70" s="146"/>
      <c r="E70" s="146"/>
      <c r="F70" s="146"/>
      <c r="G70" s="146"/>
      <c r="H70" s="146"/>
      <c r="I70" s="146"/>
      <c r="J70" s="146"/>
      <c r="K70" s="146"/>
      <c r="L70" s="146"/>
      <c r="M70" s="146"/>
      <c r="N70" s="146"/>
    </row>
    <row r="71" spans="1:14" x14ac:dyDescent="0.2">
      <c r="B71" s="5"/>
      <c r="C71" s="5"/>
      <c r="D71" s="5"/>
      <c r="E71" s="5"/>
      <c r="F71" s="5"/>
      <c r="G71" s="5"/>
      <c r="H71" s="5"/>
      <c r="I71" s="5"/>
      <c r="J71" s="5"/>
      <c r="K71" s="5"/>
      <c r="L71" s="5"/>
      <c r="M71" s="5"/>
      <c r="N71" s="5"/>
    </row>
  </sheetData>
  <mergeCells count="23">
    <mergeCell ref="B43:M43"/>
    <mergeCell ref="B55:M55"/>
    <mergeCell ref="B35:M35"/>
    <mergeCell ref="B36:M36"/>
    <mergeCell ref="B37:M37"/>
    <mergeCell ref="B39:M39"/>
    <mergeCell ref="B41:M41"/>
    <mergeCell ref="C69:N70"/>
    <mergeCell ref="B31:M31"/>
    <mergeCell ref="B16:M16"/>
    <mergeCell ref="B19:M19"/>
    <mergeCell ref="B22:M22"/>
    <mergeCell ref="B25:M25"/>
    <mergeCell ref="B28:M28"/>
    <mergeCell ref="B50:M50"/>
    <mergeCell ref="B51:M51"/>
    <mergeCell ref="B53:M53"/>
    <mergeCell ref="B33:M33"/>
    <mergeCell ref="B45:M45"/>
    <mergeCell ref="B46:M46"/>
    <mergeCell ref="B47:M47"/>
    <mergeCell ref="B48:M48"/>
    <mergeCell ref="B49:M49"/>
  </mergeCells>
  <pageMargins left="0.75" right="0.75" top="1" bottom="1" header="0.5" footer="0.5"/>
  <pageSetup paperSize="9" orientation="portrait" horizontalDpi="4294967292" verticalDpi="4294967292"/>
  <drawing r:id="rId1"/>
  <legacyDrawing r:id="rId2"/>
  <picture r:id="rId3"/>
  <mc:AlternateContent xmlns:mc="http://schemas.openxmlformats.org/markup-compatibility/2006">
    <mc:Choice Requires="x14">
      <controls>
        <mc:AlternateContent xmlns:mc="http://schemas.openxmlformats.org/markup-compatibility/2006">
          <mc:Choice Requires="x14">
            <control shapeId="2051" r:id="rId4" name="Drop Down 3">
              <controlPr defaultSize="0" autoLine="0" autoPict="0">
                <anchor moveWithCells="1">
                  <from>
                    <xdr:col>3</xdr:col>
                    <xdr:colOff>76200</xdr:colOff>
                    <xdr:row>11</xdr:row>
                    <xdr:rowOff>9525</xdr:rowOff>
                  </from>
                  <to>
                    <xdr:col>5</xdr:col>
                    <xdr:colOff>542925</xdr:colOff>
                    <xdr:row>12</xdr:row>
                    <xdr:rowOff>28575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1"/>
  <sheetViews>
    <sheetView topLeftCell="E2" workbookViewId="0">
      <selection activeCell="A2" sqref="A1:D1048576"/>
    </sheetView>
  </sheetViews>
  <sheetFormatPr baseColWidth="10" defaultColWidth="10.875" defaultRowHeight="15.75" x14ac:dyDescent="0.2"/>
  <cols>
    <col min="1" max="1" width="10.125" style="110" hidden="1" customWidth="1"/>
    <col min="2" max="4" width="10.125" style="87" hidden="1" customWidth="1"/>
    <col min="5" max="5" width="7.125" style="82" customWidth="1"/>
    <col min="6" max="6" width="14.125" style="82" customWidth="1"/>
    <col min="7" max="7" width="72" style="57" customWidth="1"/>
    <col min="8" max="8" width="72" style="59" customWidth="1"/>
    <col min="9" max="9" width="18.875" style="136" customWidth="1"/>
    <col min="10" max="16384" width="10.875" style="5"/>
  </cols>
  <sheetData>
    <row r="1" spans="1:13" s="120" customFormat="1" hidden="1" x14ac:dyDescent="0.2">
      <c r="A1" s="110" t="s">
        <v>2207</v>
      </c>
      <c r="B1" s="142" t="s">
        <v>269</v>
      </c>
      <c r="C1" s="88"/>
      <c r="D1" s="87"/>
      <c r="E1" s="117"/>
      <c r="F1" s="117"/>
      <c r="G1" s="118"/>
      <c r="H1" s="119"/>
      <c r="I1" s="131"/>
    </row>
    <row r="2" spans="1:13" ht="15" customHeight="1" x14ac:dyDescent="0.2">
      <c r="A2" s="111" t="s">
        <v>205</v>
      </c>
      <c r="B2" s="89" t="s">
        <v>206</v>
      </c>
      <c r="C2" s="89" t="s">
        <v>165</v>
      </c>
      <c r="D2" s="89" t="s">
        <v>241</v>
      </c>
      <c r="H2" s="91"/>
      <c r="I2" s="132"/>
    </row>
    <row r="3" spans="1:13" ht="20.25" x14ac:dyDescent="0.25">
      <c r="C3" s="88"/>
      <c r="D3" s="87" t="s">
        <v>929</v>
      </c>
      <c r="G3" s="56" t="str">
        <f>INDEX(Config!R:AJ,MATCH(D3,Config!R:R,0),Introduction!$D$12+1)</f>
        <v>COMMENT UTILISER CETTE LISTE D’ÉVALUATION</v>
      </c>
      <c r="H3" s="56"/>
      <c r="I3" s="133"/>
    </row>
    <row r="4" spans="1:13" ht="78.95" customHeight="1" x14ac:dyDescent="0.25">
      <c r="A4" s="112"/>
      <c r="C4" s="88"/>
      <c r="D4" s="87" t="s">
        <v>928</v>
      </c>
      <c r="G4" s="149" t="str">
        <f>INDEX(Config!R:AJ,MATCH(D4,Config!R:R,0),Introduction!$D$12+1)</f>
        <v xml:space="preserve">Cette Liste d’Évaluation GRASP devra être utilisée par l'évaluation de l'option 1. Pour changer la langue, veuillez vous utiliser le menu déroulant de la première page "Introduction". Veuillez vous entrer les données/réponses à la colonne "H". Tous les autres informations que vous trouvez dans ce fichier veulent vous assister dans le remplissage du formulaire. L'utilisation de ce formulaire est volontaire: Si vous travaillez avec une interface ou d'autres solutions techniques vous pouvez choisir un autre modèle, mais assurez que le colonnes A et B (ici masquées) sont inclus. Vous trouvez la dernière version du modèle sur la site web de GLOBALG.A.P. </v>
      </c>
      <c r="H4" s="150"/>
      <c r="I4" s="134"/>
    </row>
    <row r="5" spans="1:13" x14ac:dyDescent="0.2">
      <c r="H5" s="58"/>
      <c r="I5" s="135"/>
    </row>
    <row r="6" spans="1:13" ht="21" customHeight="1" x14ac:dyDescent="0.2">
      <c r="A6" s="110" t="s">
        <v>926</v>
      </c>
      <c r="B6" s="87" t="str">
        <f>IF(LEN(H6)&gt;255,H6,IF(ISNA(INDEX(Config!J:K,MATCH(H6,Config!J:J,0))),IF(H6="","",H6),INDEX(Config!J:K,MATCH(H6,Config!J:J,0),2)))</f>
        <v/>
      </c>
      <c r="C6" s="87" t="str">
        <f>INDEX(Config!M:O,MATCH(Checklist!A6,Config!M:M,0),3)</f>
        <v>string</v>
      </c>
      <c r="D6" s="87">
        <v>1</v>
      </c>
      <c r="G6" s="62" t="str">
        <f>INDEX(Config!R:AJ,MATCH(D6,Config!R:R,0),Introduction!$D$12+1)</f>
        <v>Nom d'utilisateur unique (de la base de donées de GLOBALG.A.P.)</v>
      </c>
      <c r="H6" s="75"/>
      <c r="I6" s="136" t="str">
        <f>IF(H6="",IF(ISNA(INDEX(Config!M:N,MATCH(A6,Config!M:M,0),2)),"",IF(INDEX(Config!M:N,MATCH(A6,Config!M:M,0),2)=1,INDEX(Config!I:J,MATCH("A1",Config!I:I,0),2),"")),IF(LEN(H6)&gt;1000,INDEX(Config!R:AJ,MATCH("A5",Config!R:R,0),Introduction!$D$12+1),""))</f>
        <v xml:space="preserve">Le champ de saisie est obligatoire. </v>
      </c>
    </row>
    <row r="7" spans="1:13" ht="21" customHeight="1" x14ac:dyDescent="0.2">
      <c r="B7" s="87" t="str">
        <f>IF(LEN(H7)&gt;255,H7,IF(ISNA(INDEX(Config!J:K,MATCH(H7,Config!J:J,0))),IF(H7="","",H7),INDEX(Config!J:K,MATCH(H7,Config!J:J,0),2)))</f>
        <v/>
      </c>
      <c r="G7" s="79"/>
      <c r="H7" s="80"/>
      <c r="I7" s="136" t="str">
        <f>IF(H7="",IF(ISNA(INDEX(Config!M:N,MATCH(A7,Config!M:M,0),2)),"",IF(INDEX(Config!M:N,MATCH(A7,Config!M:M,0),2)=1,INDEX(Config!I:J,MATCH("A1",Config!I:I,0),2),"")),IF(LEN(H7)&gt;1000,INDEX(Config!R:AJ,MATCH("A5",Config!R:R,0),Introduction!$D$12+1),""))</f>
        <v/>
      </c>
    </row>
    <row r="8" spans="1:13" ht="42.95" customHeight="1" x14ac:dyDescent="0.2">
      <c r="B8" s="87" t="str">
        <f>IF(LEN(H8)&gt;255,H8,IF(ISNA(INDEX(Config!J:K,MATCH(H8,Config!J:J,0))),IF(H8="","",H8),INDEX(Config!J:K,MATCH(H8,Config!J:J,0),2)))</f>
        <v/>
      </c>
      <c r="C8" s="87" t="e">
        <f>INDEX(Config!M:O,MATCH(Checklist!A8,Config!M:M,0),3)</f>
        <v>#N/A</v>
      </c>
      <c r="D8" s="87">
        <v>2</v>
      </c>
      <c r="G8" s="63" t="str">
        <f>INDEX(Config!R:AJ,MATCH(D8,Config!R:R,0),Introduction!$D$12+1)</f>
        <v>Evaluation des Risques en matière de Pratiques Sociales</v>
      </c>
      <c r="H8" s="99"/>
      <c r="I8" s="136" t="str">
        <f>IF(H8="",IF(ISNA(INDEX(Config!M:N,MATCH(A8,Config!M:M,0),2)),"",IF(INDEX(Config!M:N,MATCH(A8,Config!M:M,0),2)=1,INDEX(Config!I:J,MATCH("A1",Config!I:I,0),2),"")),IF(LEN(H8)&gt;1000,INDEX(Config!R:AJ,MATCH("A5",Config!R:R,0),Introduction!$D$12+1),""))</f>
        <v/>
      </c>
      <c r="M8" s="12"/>
    </row>
    <row r="9" spans="1:13" ht="21" customHeight="1" x14ac:dyDescent="0.2">
      <c r="B9" s="87" t="str">
        <f>IF(LEN(H9)&gt;255,H9,IF(ISNA(INDEX(Config!J:K,MATCH(H9,Config!J:J,0))),IF(H9="","",H9),INDEX(Config!J:K,MATCH(H9,Config!J:J,0),2)))</f>
        <v/>
      </c>
      <c r="C9" s="87" t="e">
        <f>INDEX(Config!M:O,MATCH(Checklist!A9,Config!M:M,0),3)</f>
        <v>#N/A</v>
      </c>
      <c r="D9" s="87">
        <v>3</v>
      </c>
      <c r="G9" s="63" t="str">
        <f>INDEX(Config!R:AJ,MATCH(D9,Config!R:R,0),Introduction!$D$12+1)</f>
        <v>DONNÉES DE BASE GRASP</v>
      </c>
      <c r="H9" s="100"/>
      <c r="I9" s="136" t="str">
        <f>IF(H9="",IF(ISNA(INDEX(Config!M:N,MATCH(A9,Config!M:M,0),2)),"",IF(INDEX(Config!M:N,MATCH(A9,Config!M:M,0),2)=1,INDEX(Config!I:J,MATCH("A1",Config!I:I,0),2),"")),IF(LEN(H9)&gt;1000,INDEX(Config!R:AJ,MATCH("A5",Config!R:R,0),Introduction!$D$12+1),""))</f>
        <v/>
      </c>
    </row>
    <row r="10" spans="1:13" ht="21" customHeight="1" x14ac:dyDescent="0.2">
      <c r="B10" s="87" t="str">
        <f>IF(LEN(H10)&gt;255,H10,IF(ISNA(INDEX(Config!J:K,MATCH(H10,Config!J:J,0))),IF(H10="","",H10),INDEX(Config!J:K,MATCH(H10,Config!J:J,0),2)))</f>
        <v/>
      </c>
      <c r="C10" s="87" t="e">
        <f>INDEX(Config!M:O,MATCH(Checklist!A10,Config!M:M,0),3)</f>
        <v>#N/A</v>
      </c>
      <c r="D10" s="87">
        <v>4</v>
      </c>
      <c r="G10" s="63" t="str">
        <f>INDEX(Config!R:AJ,MATCH(D10,Config!R:R,0),Introduction!$D$12+1)</f>
        <v>1. DONNÉES D’INSCRIPTION DU DÉTENTEUR DU CERTIFICAT</v>
      </c>
      <c r="H10" s="100"/>
      <c r="I10" s="136" t="str">
        <f>IF(H10="",IF(ISNA(INDEX(Config!M:N,MATCH(A10,Config!M:M,0),2)),"",IF(INDEX(Config!M:N,MATCH(A10,Config!M:M,0),2)=1,INDEX(Config!I:J,MATCH("A1",Config!I:I,0),2),"")),IF(LEN(H10)&gt;1000,INDEX(Config!R:AJ,MATCH("A5",Config!R:R,0),Introduction!$D$12+1),""))</f>
        <v/>
      </c>
    </row>
    <row r="11" spans="1:13" ht="21" customHeight="1" x14ac:dyDescent="0.2">
      <c r="A11" s="110" t="s">
        <v>320</v>
      </c>
      <c r="B11" s="87" t="str">
        <f>IF(LEN(H11)&gt;255,H11,IF(ISNA(INDEX(Config!J:K,MATCH(H11,Config!J:J,0))),IF(H11="","",H11),INDEX(Config!J:K,MATCH(H11,Config!J:J,0),2)))</f>
        <v/>
      </c>
      <c r="C11" s="87" t="str">
        <f>INDEX(Config!M:O,MATCH(Checklist!A11,Config!M:M,0),3)</f>
        <v>GGN/GLN</v>
      </c>
      <c r="D11" s="87">
        <v>5</v>
      </c>
      <c r="G11" s="62" t="str">
        <f>INDEX(Config!R:AJ,MATCH(D11,Config!R:R,0),Introduction!$D$12+1)</f>
        <v>GGN/GLN du producteur:*</v>
      </c>
      <c r="H11" s="74"/>
      <c r="I11" s="136" t="str">
        <f>IF(H11="",IF(ISNA(INDEX(Config!M:N,MATCH(A11,Config!M:M,0),2)),"",IF(INDEX(Config!M:N,MATCH(A11,Config!M:M,0),2)=1,INDEX(Config!I:J,MATCH("A1",Config!I:I,0),2),"")),IF(LEN(H11)&gt;1000,INDEX(Config!R:AJ,MATCH("A5",Config!R:R,0),Introduction!$D$12+1),""))</f>
        <v xml:space="preserve">Le champ de saisie est obligatoire. </v>
      </c>
    </row>
    <row r="12" spans="1:13" ht="21" customHeight="1" x14ac:dyDescent="0.2">
      <c r="A12" s="110" t="s">
        <v>321</v>
      </c>
      <c r="B12" s="87" t="str">
        <f>IF(LEN(H12)&gt;255,H12,IF(ISNA(INDEX(Config!J:K,MATCH(H12,Config!J:J,0))),IF(H12="","",H12),INDEX(Config!J:K,MATCH(H12,Config!J:J,0),2)))</f>
        <v/>
      </c>
      <c r="C12" s="87" t="str">
        <f>INDEX(Config!M:O,MATCH(Checklist!A12,Config!M:M,0),3)</f>
        <v>string</v>
      </c>
      <c r="D12" s="87">
        <v>6</v>
      </c>
      <c r="G12" s="66" t="str">
        <f>INDEX(Config!R:AJ,MATCH(D12,Config!R:R,0),Introduction!$D$12+1)</f>
        <v>N° d’inscription:</v>
      </c>
      <c r="H12" s="68"/>
      <c r="I12" s="136" t="str">
        <f>IF(H12="",IF(ISNA(INDEX(Config!M:N,MATCH(A12,Config!M:M,0),2)),"",IF(INDEX(Config!M:N,MATCH(A12,Config!M:M,0),2)=1,INDEX(Config!I:J,MATCH("A1",Config!I:I,0),2),"")),IF(LEN(H12)&gt;1000,INDEX(Config!R:AJ,MATCH("A5",Config!R:R,0),Introduction!$D$12+1),""))</f>
        <v/>
      </c>
    </row>
    <row r="13" spans="1:13" ht="21" customHeight="1" x14ac:dyDescent="0.2">
      <c r="A13" s="110" t="s">
        <v>322</v>
      </c>
      <c r="B13" s="87" t="str">
        <f>IF(LEN(H13)&gt;255,H13,IF(ISNA(INDEX(Config!J:K,MATCH(H13,Config!J:J,0))),IF(H13="","",H13),INDEX(Config!J:K,MATCH(H13,Config!J:J,0),2)))</f>
        <v/>
      </c>
      <c r="C13" s="87" t="str">
        <f>INDEX(Config!M:O,MATCH(Checklist!A13,Config!M:M,0),3)</f>
        <v>string</v>
      </c>
      <c r="D13" s="87">
        <v>7</v>
      </c>
      <c r="G13" s="66" t="str">
        <f>INDEX(Config!R:AJ,MATCH(D13,Config!R:R,0),Introduction!$D$12+1)</f>
        <v>Nom de l’entreprise:*</v>
      </c>
      <c r="H13" s="72"/>
      <c r="I13" s="136" t="str">
        <f>IF(H13="",IF(ISNA(INDEX(Config!M:N,MATCH(A13,Config!M:M,0),2)),"",IF(INDEX(Config!M:N,MATCH(A13,Config!M:M,0),2)=1,INDEX(Config!I:J,MATCH("A1",Config!I:I,0),2),"")),IF(LEN(H13)&gt;1000,INDEX(Config!R:AJ,MATCH("A5",Config!R:R,0),Introduction!$D$12+1),""))</f>
        <v xml:space="preserve">Le champ de saisie est obligatoire. </v>
      </c>
    </row>
    <row r="14" spans="1:13" ht="21" customHeight="1" x14ac:dyDescent="0.2">
      <c r="A14" s="110" t="s">
        <v>323</v>
      </c>
      <c r="B14" s="87" t="str">
        <f>IF(LEN(H14)&gt;255,H14,IF(ISNA(INDEX(Config!J:K,MATCH(H14,Config!J:J,0))),IF(H14="","",H14),INDEX(Config!J:K,MATCH(H14,Config!J:J,0),2)))</f>
        <v/>
      </c>
      <c r="C14" s="87" t="str">
        <f>INDEX(Config!M:O,MATCH(Checklist!A14,Config!M:M,0),3)</f>
        <v>string</v>
      </c>
      <c r="D14" s="87">
        <v>8</v>
      </c>
      <c r="G14" s="66" t="str">
        <f>INDEX(Config!R:AJ,MATCH(D14,Config!R:R,0),Introduction!$D$12+1)</f>
        <v>Adresse:*</v>
      </c>
      <c r="H14" s="72"/>
      <c r="I14" s="136" t="str">
        <f>IF(H14="",IF(ISNA(INDEX(Config!M:N,MATCH(A14,Config!M:M,0),2)),"",IF(INDEX(Config!M:N,MATCH(A14,Config!M:M,0),2)=1,INDEX(Config!I:J,MATCH("A1",Config!I:I,0),2),"")),IF(LEN(H14)&gt;1000,INDEX(Config!R:AJ,MATCH("A5",Config!R:R,0),Introduction!$D$12+1),""))</f>
        <v xml:space="preserve">Le champ de saisie est obligatoire. </v>
      </c>
    </row>
    <row r="15" spans="1:13" ht="21" customHeight="1" x14ac:dyDescent="0.2">
      <c r="A15" s="110" t="s">
        <v>324</v>
      </c>
      <c r="B15" s="87" t="str">
        <f>IF(LEN(H15)&gt;255,H15,IF(ISNA(INDEX(Config!J:K,MATCH(H15,Config!J:J,0))),IF(H15="","",H15),INDEX(Config!J:K,MATCH(H15,Config!J:J,0),2)))</f>
        <v/>
      </c>
      <c r="C15" s="87" t="str">
        <f>INDEX(Config!M:O,MATCH(Checklist!A15,Config!M:M,0),3)</f>
        <v>string</v>
      </c>
      <c r="D15" s="87">
        <v>9</v>
      </c>
      <c r="G15" s="66" t="str">
        <f>INDEX(Config!R:AJ,MATCH(D15,Config!R:R,0),Introduction!$D$12+1)</f>
        <v>Téléphone:*</v>
      </c>
      <c r="H15" s="72"/>
      <c r="I15" s="136" t="str">
        <f>IF(H15="",IF(ISNA(INDEX(Config!M:N,MATCH(A15,Config!M:M,0),2)),"",IF(INDEX(Config!M:N,MATCH(A15,Config!M:M,0),2)=1,INDEX(Config!I:J,MATCH("A1",Config!I:I,0),2),"")),IF(LEN(H15)&gt;1000,INDEX(Config!R:AJ,MATCH("A5",Config!R:R,0),Introduction!$D$12+1),""))</f>
        <v xml:space="preserve">Le champ de saisie est obligatoire. </v>
      </c>
    </row>
    <row r="16" spans="1:13" ht="21" customHeight="1" x14ac:dyDescent="0.2">
      <c r="A16" s="110" t="s">
        <v>325</v>
      </c>
      <c r="B16" s="87" t="str">
        <f>IF(LEN(H16)&gt;255,H16,IF(ISNA(INDEX(Config!J:K,MATCH(H16,Config!J:J,0))),IF(H16="","",H16),INDEX(Config!J:K,MATCH(H16,Config!J:J,0),2)))</f>
        <v/>
      </c>
      <c r="C16" s="87" t="str">
        <f>INDEX(Config!M:O,MATCH(Checklist!A16,Config!M:M,0),3)</f>
        <v>string</v>
      </c>
      <c r="D16" s="87">
        <v>10</v>
      </c>
      <c r="G16" s="66" t="str">
        <f>INDEX(Config!R:AJ,MATCH(D16,Config!R:R,0),Introduction!$D$12+1)</f>
        <v>E-mail:</v>
      </c>
      <c r="H16" s="68"/>
      <c r="I16" s="136" t="str">
        <f>IF(H16="",IF(ISNA(INDEX(Config!M:N,MATCH(A16,Config!M:M,0),2)),"",IF(INDEX(Config!M:N,MATCH(A16,Config!M:M,0),2)=1,INDEX(Config!I:J,MATCH("A1",Config!I:I,0),2),"")),IF(LEN(H16)&gt;1000,INDEX(Config!R:AJ,MATCH("A5",Config!R:R,0),Introduction!$D$12+1),""))</f>
        <v/>
      </c>
    </row>
    <row r="17" spans="1:9" ht="21" customHeight="1" x14ac:dyDescent="0.2">
      <c r="A17" s="110" t="s">
        <v>326</v>
      </c>
      <c r="B17" s="87" t="str">
        <f>IF(LEN(H17)&gt;255,H17,IF(ISNA(INDEX(Config!J:K,MATCH(H17,Config!J:J,0))),IF(H17="","",H17),INDEX(Config!J:K,MATCH(H17,Config!J:J,0),2)))</f>
        <v/>
      </c>
      <c r="C17" s="87" t="str">
        <f>INDEX(Config!M:O,MATCH(Checklist!A17,Config!M:M,0),3)</f>
        <v>string</v>
      </c>
      <c r="D17" s="87">
        <v>11</v>
      </c>
      <c r="G17" s="66" t="str">
        <f>INDEX(Config!R:AJ,MATCH(D17,Config!R:R,0),Introduction!$D$12+1)</f>
        <v>Fax:</v>
      </c>
      <c r="H17" s="68"/>
      <c r="I17" s="136" t="str">
        <f>IF(H17="",IF(ISNA(INDEX(Config!M:N,MATCH(A17,Config!M:M,0),2)),"",IF(INDEX(Config!M:N,MATCH(A17,Config!M:M,0),2)=1,INDEX(Config!I:J,MATCH("A1",Config!I:I,0),2),"")),IF(LEN(H17)&gt;1000,INDEX(Config!R:AJ,MATCH("A5",Config!R:R,0),Introduction!$D$12+1),""))</f>
        <v/>
      </c>
    </row>
    <row r="18" spans="1:9" ht="21" customHeight="1" x14ac:dyDescent="0.2">
      <c r="A18" s="110" t="s">
        <v>327</v>
      </c>
      <c r="B18" s="87" t="str">
        <f>IF(LEN(H18)&gt;255,H18,IF(ISNA(INDEX(Config!J:K,MATCH(H18,Config!J:J,0))),IF(H18="","",H18),INDEX(Config!J:K,MATCH(H18,Config!J:J,0),2)))</f>
        <v/>
      </c>
      <c r="C18" s="87" t="str">
        <f>INDEX(Config!M:O,MATCH(Checklist!A18,Config!M:M,0),3)</f>
        <v xml:space="preserve">date </v>
      </c>
      <c r="D18" s="87">
        <v>12</v>
      </c>
      <c r="G18" s="66" t="str">
        <f>INDEX(Config!R:AJ,MATCH(D18,Config!R:R,0),Introduction!$D$12+1)</f>
        <v>Date d’évaluation:*</v>
      </c>
      <c r="H18" s="73"/>
      <c r="I18" s="136" t="str">
        <f>IF(H18="",IF(ISNA(INDEX(Config!M:N,MATCH(A18,Config!M:M,0),2)),"",IF(INDEX(Config!M:N,MATCH(A18,Config!M:M,0),2)=1,INDEX(Config!I:J,MATCH("A1",Config!I:I,0),2),"")),IF(LEN(H18)&gt;1000,INDEX(Config!R:AJ,MATCH("A5",Config!R:R,0),Introduction!$D$12+1),""))</f>
        <v xml:space="preserve">Le champ de saisie est obligatoire. </v>
      </c>
    </row>
    <row r="19" spans="1:9" ht="21" customHeight="1" x14ac:dyDescent="0.2">
      <c r="A19" s="110" t="s">
        <v>328</v>
      </c>
      <c r="B19" s="87" t="str">
        <f>IF(LEN(H19)&gt;255,H19,IF(ISNA(INDEX(Config!J:K,MATCH(H19,Config!J:J,0))),IF(H19="","",H19),INDEX(Config!J:K,MATCH(H19,Config!J:J,0),2)))</f>
        <v/>
      </c>
      <c r="C19" s="87" t="str">
        <f>INDEX(Config!M:O,MATCH(Checklist!A19,Config!M:M,0),3)</f>
        <v>string</v>
      </c>
      <c r="D19" s="87">
        <v>13</v>
      </c>
      <c r="G19" s="66" t="str">
        <f>INDEX(Config!R:AJ,MATCH(D19,Config!R:R,0),Introduction!$D$12+1)</f>
        <v>Personne à contacter:*</v>
      </c>
      <c r="H19" s="72"/>
      <c r="I19" s="136" t="str">
        <f>IF(H19="",IF(ISNA(INDEX(Config!M:N,MATCH(A19,Config!M:M,0),2)),"",IF(INDEX(Config!M:N,MATCH(A19,Config!M:M,0),2)=1,INDEX(Config!I:J,MATCH("A1",Config!I:I,0),2),"")),IF(LEN(H19)&gt;1000,INDEX(Config!R:AJ,MATCH("A5",Config!R:R,0),Introduction!$D$12+1),""))</f>
        <v xml:space="preserve">Le champ de saisie est obligatoire. </v>
      </c>
    </row>
    <row r="20" spans="1:9" ht="21" customHeight="1" x14ac:dyDescent="0.2">
      <c r="A20" s="110" t="s">
        <v>329</v>
      </c>
      <c r="B20" s="87" t="str">
        <f>IF(LEN(H20)&gt;255,H20,IF(ISNA(INDEX(Config!J:K,MATCH(H20,Config!J:J,0))),IF(H20="","",H20),INDEX(Config!J:K,MATCH(H20,Config!J:J,0),2)))</f>
        <v/>
      </c>
      <c r="C20" s="87" t="str">
        <f>INDEX(Config!M:O,MATCH(Checklist!A20,Config!M:M,0),3)</f>
        <v>date</v>
      </c>
      <c r="D20" s="87">
        <v>14</v>
      </c>
      <c r="G20" s="66" t="str">
        <f>INDEX(Config!R:AJ,MATCH(D20,Config!R:R,0),Introduction!$D$12+1)</f>
        <v>Date(s) de la (des) dernière(s) évaluation(s) 1:</v>
      </c>
      <c r="H20" s="67"/>
      <c r="I20" s="136" t="str">
        <f>IF(H20="",IF(ISNA(INDEX(Config!M:N,MATCH(A20,Config!M:M,0),2)),"",IF(INDEX(Config!M:N,MATCH(A20,Config!M:M,0),2)=1,INDEX(Config!I:J,MATCH("A1",Config!I:I,0),2),"")),IF(LEN(H20)&gt;1000,INDEX(Config!R:AJ,MATCH("A5",Config!R:R,0),Introduction!$D$12+1),""))</f>
        <v/>
      </c>
    </row>
    <row r="21" spans="1:9" ht="21" customHeight="1" x14ac:dyDescent="0.2">
      <c r="A21" s="110" t="s">
        <v>330</v>
      </c>
      <c r="B21" s="87" t="str">
        <f>IF(LEN(H21)&gt;255,H21,IF(ISNA(INDEX(Config!J:K,MATCH(H21,Config!J:J,0))),IF(H21="","",H21),INDEX(Config!J:K,MATCH(H21,Config!J:J,0),2)))</f>
        <v/>
      </c>
      <c r="C21" s="87" t="str">
        <f>INDEX(Config!M:O,MATCH(Checklist!A21,Config!M:M,0),3)</f>
        <v>date</v>
      </c>
      <c r="D21" s="87">
        <v>15</v>
      </c>
      <c r="G21" s="66" t="str">
        <f>INDEX(Config!R:AJ,MATCH(D21,Config!R:R,0),Introduction!$D$12+1)</f>
        <v>Date(s) de la (des) dernière(s) évaluation(s) 2:</v>
      </c>
      <c r="H21" s="67"/>
      <c r="I21" s="136" t="str">
        <f>IF(H21="",IF(ISNA(INDEX(Config!M:N,MATCH(A21,Config!M:M,0),2)),"",IF(INDEX(Config!M:N,MATCH(A21,Config!M:M,0),2)=1,INDEX(Config!I:J,MATCH("A1",Config!I:I,0),2),"")),IF(LEN(H21)&gt;1000,INDEX(Config!R:AJ,MATCH("A5",Config!R:R,0),Introduction!$D$12+1),""))</f>
        <v/>
      </c>
    </row>
    <row r="22" spans="1:9" ht="21" customHeight="1" x14ac:dyDescent="0.2">
      <c r="A22" s="110" t="s">
        <v>331</v>
      </c>
      <c r="B22" s="87" t="str">
        <f>IF(LEN(H22)&gt;255,H22,IF(ISNA(INDEX(Config!J:K,MATCH(H22,Config!J:J,0))),IF(H22="","",H22),INDEX(Config!J:K,MATCH(H22,Config!J:J,0),2)))</f>
        <v/>
      </c>
      <c r="C22" s="87" t="str">
        <f>INDEX(Config!M:O,MATCH(Checklist!A22,Config!M:M,0),3)</f>
        <v>date</v>
      </c>
      <c r="D22" s="87">
        <v>16</v>
      </c>
      <c r="G22" s="66" t="str">
        <f>INDEX(Config!R:AJ,MATCH(D22,Config!R:R,0),Introduction!$D$12+1)</f>
        <v>Date(s) de la (des) dernière(s) évaluation(s) 3:</v>
      </c>
      <c r="H22" s="67"/>
      <c r="I22" s="136" t="str">
        <f>IF(H22="",IF(ISNA(INDEX(Config!M:N,MATCH(A22,Config!M:M,0),2)),"",IF(INDEX(Config!M:N,MATCH(A22,Config!M:M,0),2)=1,INDEX(Config!I:J,MATCH("A1",Config!I:I,0),2),"")),IF(LEN(H22)&gt;1000,INDEX(Config!R:AJ,MATCH("A5",Config!R:R,0),Introduction!$D$12+1),""))</f>
        <v/>
      </c>
    </row>
    <row r="23" spans="1:9" ht="21" customHeight="1" x14ac:dyDescent="0.2">
      <c r="A23" s="110" t="s">
        <v>332</v>
      </c>
      <c r="B23" s="87" t="str">
        <f>IF(LEN(H23)&gt;255,H23,IF(ISNA(INDEX(Config!J:K,MATCH(H23,Config!J:J,0))),IF(H23="","",H23),INDEX(Config!J:K,MATCH(H23,Config!J:J,0),2)))</f>
        <v/>
      </c>
      <c r="C23" s="87" t="str">
        <f>INDEX(Config!M:O,MATCH(Checklist!A23,Config!M:M,0),3)</f>
        <v>date</v>
      </c>
      <c r="D23" s="87">
        <v>17</v>
      </c>
      <c r="G23" s="66" t="str">
        <f>INDEX(Config!R:AJ,MATCH(D23,Config!R:R,0),Introduction!$D$12+1)</f>
        <v>Date(s) de la (des) dernière(s) évaluation(s) 4:</v>
      </c>
      <c r="H23" s="67"/>
      <c r="I23" s="136" t="str">
        <f>IF(H23="",IF(ISNA(INDEX(Config!M:N,MATCH(A23,Config!M:M,0),2)),"",IF(INDEX(Config!M:N,MATCH(A23,Config!M:M,0),2)=1,INDEX(Config!I:J,MATCH("A1",Config!I:I,0),2),"")),IF(LEN(H23)&gt;1000,INDEX(Config!R:AJ,MATCH("A5",Config!R:R,0),Introduction!$D$12+1),""))</f>
        <v/>
      </c>
    </row>
    <row r="24" spans="1:9" ht="21" customHeight="1" x14ac:dyDescent="0.2">
      <c r="A24" s="110" t="s">
        <v>333</v>
      </c>
      <c r="B24" s="87" t="str">
        <f>IF(LEN(H24)&gt;255,H24,IF(ISNA(INDEX(Config!J:K,MATCH(H24,Config!J:J,0))),IF(H24="","",H24),INDEX(Config!J:K,MATCH(H24,Config!J:J,0),2)))</f>
        <v/>
      </c>
      <c r="C24" s="87" t="str">
        <f>INDEX(Config!M:O,MATCH(Checklist!A24,Config!M:M,0),3)</f>
        <v>date</v>
      </c>
      <c r="D24" s="87">
        <v>18</v>
      </c>
      <c r="G24" s="66" t="str">
        <f>INDEX(Config!R:AJ,MATCH(D24,Config!R:R,0),Introduction!$D$12+1)</f>
        <v>Date(s) de la (des) dernière(s) évaluation(s) 5:</v>
      </c>
      <c r="H24" s="67"/>
      <c r="I24" s="136" t="str">
        <f>IF(H24="",IF(ISNA(INDEX(Config!M:N,MATCH(A24,Config!M:M,0),2)),"",IF(INDEX(Config!M:N,MATCH(A24,Config!M:M,0),2)=1,INDEX(Config!I:J,MATCH("A1",Config!I:I,0),2),"")),IF(LEN(H24)&gt;1000,INDEX(Config!R:AJ,MATCH("A5",Config!R:R,0),Introduction!$D$12+1),""))</f>
        <v/>
      </c>
    </row>
    <row r="25" spans="1:9" ht="21" customHeight="1" x14ac:dyDescent="0.2">
      <c r="A25" s="110" t="s">
        <v>334</v>
      </c>
      <c r="B25" s="87" t="str">
        <f>IF(LEN(H25)&gt;255,H25,IF(ISNA(INDEX(Config!J:K,MATCH(H25,Config!J:J,0))),IF(H25="","",H25),INDEX(Config!J:K,MATCH(H25,Config!J:J,0),2)))</f>
        <v/>
      </c>
      <c r="C25" s="87" t="str">
        <f>INDEX(Config!M:O,MATCH(Checklist!A25,Config!M:M,0),3)</f>
        <v>date</v>
      </c>
      <c r="D25" s="87">
        <v>19</v>
      </c>
      <c r="G25" s="66" t="str">
        <f>INDEX(Config!R:AJ,MATCH(D25,Config!R:R,0),Introduction!$D$12+1)</f>
        <v>Date(s) de la (des) dernière(s) évaluation(s) 6:</v>
      </c>
      <c r="H25" s="67"/>
      <c r="I25" s="136" t="str">
        <f>IF(H25="",IF(ISNA(INDEX(Config!M:N,MATCH(A25,Config!M:M,0),2)),"",IF(INDEX(Config!M:N,MATCH(A25,Config!M:M,0),2)=1,INDEX(Config!I:J,MATCH("A1",Config!I:I,0),2),"")),IF(LEN(H25)&gt;1000,INDEX(Config!R:AJ,MATCH("A5",Config!R:R,0),Introduction!$D$12+1),""))</f>
        <v/>
      </c>
    </row>
    <row r="26" spans="1:9" ht="21" customHeight="1" x14ac:dyDescent="0.2">
      <c r="A26" s="110" t="s">
        <v>335</v>
      </c>
      <c r="B26" s="87" t="str">
        <f>IF(LEN(H26)&gt;255,H26,IF(ISNA(INDEX(Config!J:K,MATCH(H26,Config!J:J,0))),IF(H26="","",H26),INDEX(Config!J:K,MATCH(H26,Config!J:J,0),2)))</f>
        <v/>
      </c>
      <c r="C26" s="87" t="str">
        <f>INDEX(Config!M:O,MATCH(Checklist!A26,Config!M:M,0),3)</f>
        <v>date</v>
      </c>
      <c r="D26" s="87">
        <v>20</v>
      </c>
      <c r="G26" s="66" t="str">
        <f>INDEX(Config!R:AJ,MATCH(D26,Config!R:R,0),Introduction!$D$12+1)</f>
        <v>Date(s) de la (des) dernière(s) évaluation(s) 7:</v>
      </c>
      <c r="H26" s="67"/>
      <c r="I26" s="136" t="str">
        <f>IF(H26="",IF(ISNA(INDEX(Config!M:N,MATCH(A26,Config!M:M,0),2)),"",IF(INDEX(Config!M:N,MATCH(A26,Config!M:M,0),2)=1,INDEX(Config!I:J,MATCH("A1",Config!I:I,0),2),"")),IF(LEN(H26)&gt;1000,INDEX(Config!R:AJ,MATCH("A5",Config!R:R,0),Introduction!$D$12+1),""))</f>
        <v/>
      </c>
    </row>
    <row r="27" spans="1:9" ht="21" customHeight="1" x14ac:dyDescent="0.2">
      <c r="A27" s="110" t="s">
        <v>336</v>
      </c>
      <c r="B27" s="87" t="str">
        <f>IF(LEN(H27)&gt;255,H27,IF(ISNA(INDEX(Config!J:K,MATCH(H27,Config!J:J,0))),IF(H27="","",H27),INDEX(Config!J:K,MATCH(H27,Config!J:J,0),2)))</f>
        <v/>
      </c>
      <c r="C27" s="87" t="str">
        <f>INDEX(Config!M:O,MATCH(Checklist!A27,Config!M:M,0),3)</f>
        <v>date</v>
      </c>
      <c r="D27" s="87">
        <v>21</v>
      </c>
      <c r="G27" s="66" t="str">
        <f>INDEX(Config!R:AJ,MATCH(D27,Config!R:R,0),Introduction!$D$12+1)</f>
        <v>Date(s) de la (des) dernière(s) évaluation(s) 8:</v>
      </c>
      <c r="H27" s="67"/>
      <c r="I27" s="136" t="str">
        <f>IF(H27="",IF(ISNA(INDEX(Config!M:N,MATCH(A27,Config!M:M,0),2)),"",IF(INDEX(Config!M:N,MATCH(A27,Config!M:M,0),2)=1,INDEX(Config!I:J,MATCH("A1",Config!I:I,0),2),"")),IF(LEN(H27)&gt;1000,INDEX(Config!R:AJ,MATCH("A5",Config!R:R,0),Introduction!$D$12+1),""))</f>
        <v/>
      </c>
    </row>
    <row r="28" spans="1:9" ht="21" customHeight="1" x14ac:dyDescent="0.2">
      <c r="A28" s="110" t="s">
        <v>927</v>
      </c>
      <c r="B28" s="87" t="str">
        <f>IF(LEN(H28)&gt;255,H28,IF(ISNA(INDEX(Config!J:K,MATCH(H28,Config!J:J,0))),IF(H28="","",H28),INDEX(Config!J:K,MATCH(H28,Config!J:J,0),2)))</f>
        <v/>
      </c>
      <c r="C28" s="87" t="str">
        <f>INDEX(Config!M:O,MATCH(Checklist!A28,Config!M:M,0),3)</f>
        <v>date</v>
      </c>
      <c r="D28" s="87">
        <v>22</v>
      </c>
      <c r="G28" s="66" t="str">
        <f>INDEX(Config!R:AJ,MATCH(D28,Config!R:R,0),Introduction!$D$12+1)</f>
        <v>Date(s) de la (des) dernière(s) évaluation(s) 9:</v>
      </c>
      <c r="H28" s="67"/>
      <c r="I28" s="136" t="str">
        <f>IF(H28="",IF(ISNA(INDEX(Config!M:N,MATCH(A28,Config!M:M,0),2)),"",IF(INDEX(Config!M:N,MATCH(A28,Config!M:M,0),2)=1,INDEX(Config!I:J,MATCH("A1",Config!I:I,0),2),"")),IF(LEN(H28)&gt;1000,INDEX(Config!R:AJ,MATCH("A5",Config!R:R,0),Introduction!$D$12+1),""))</f>
        <v/>
      </c>
    </row>
    <row r="29" spans="1:9" ht="42" customHeight="1" x14ac:dyDescent="0.2">
      <c r="B29" s="87" t="str">
        <f>IF(LEN(H29)&gt;255,H29,IF(ISNA(INDEX(Config!J:K,MATCH(H29,Config!J:J,0))),IF(H29="","",H29),INDEX(Config!J:K,MATCH(H29,Config!J:J,0),2)))</f>
        <v/>
      </c>
      <c r="C29" s="87" t="e">
        <f>INDEX(Config!M:O,MATCH(Checklist!A29,Config!M:M,0),3)</f>
        <v>#N/A</v>
      </c>
      <c r="D29" s="87">
        <v>23</v>
      </c>
      <c r="G29" s="63" t="str">
        <f>INDEX(Config!R:AJ,MATCH(D29,Config!R:R,0),Introduction!$D$12+1)</f>
        <v>Le producteur possède-t-il d’autres audits externes ou une autre certification dans le domaine des pratiques sociales ? Si oui, lesquels?</v>
      </c>
      <c r="H29" s="100"/>
      <c r="I29" s="136" t="str">
        <f>IF(H29="",IF(ISNA(INDEX(Config!M:N,MATCH(A29,Config!M:M,0),2)),"",IF(INDEX(Config!M:N,MATCH(A29,Config!M:M,0),2)=1,INDEX(Config!I:J,MATCH("A1",Config!I:I,0),2),"")),IF(LEN(H29)&gt;1000,INDEX(Config!R:AJ,MATCH("A5",Config!R:R,0),Introduction!$D$12+1),""))</f>
        <v/>
      </c>
    </row>
    <row r="30" spans="1:9" ht="21" customHeight="1" x14ac:dyDescent="0.2">
      <c r="A30" s="110" t="s">
        <v>337</v>
      </c>
      <c r="B30" s="87" t="str">
        <f>IF(LEN(H30)&gt;255,H30,IF(ISNA(INDEX(Config!J:K,MATCH(H30,Config!J:J,0))),IF(H30="","",H30),INDEX(Config!J:K,MATCH(H30,Config!J:J,0),2)))</f>
        <v/>
      </c>
      <c r="C30" s="87" t="str">
        <f>INDEX(Config!M:O,MATCH(Checklist!A30,Config!M:M,0),3)</f>
        <v>string</v>
      </c>
      <c r="D30" s="87">
        <v>24</v>
      </c>
      <c r="G30" s="62" t="str">
        <f>INDEX(Config!R:AJ,MATCH(D30,Config!R:R,0),Introduction!$D$12+1)</f>
        <v>Référentiel 1:</v>
      </c>
      <c r="H30" s="69"/>
      <c r="I30" s="136" t="str">
        <f>IF(H30="",IF(ISNA(INDEX(Config!M:N,MATCH(A30,Config!M:M,0),2)),"",IF(INDEX(Config!M:N,MATCH(A30,Config!M:M,0),2)=1,INDEX(Config!I:J,MATCH("A1",Config!I:I,0),2),"")),IF(LEN(H30)&gt;1000,INDEX(Config!R:AJ,MATCH("A5",Config!R:R,0),Introduction!$D$12+1),""))</f>
        <v/>
      </c>
    </row>
    <row r="31" spans="1:9" ht="21" customHeight="1" x14ac:dyDescent="0.2">
      <c r="A31" s="110" t="s">
        <v>338</v>
      </c>
      <c r="B31" s="87" t="str">
        <f>IF(LEN(H31)&gt;255,H31,IF(ISNA(INDEX(Config!J:K,MATCH(H31,Config!J:J,0))),IF(H31="","",H31),INDEX(Config!J:K,MATCH(H31,Config!J:J,0),2)))</f>
        <v/>
      </c>
      <c r="C31" s="87" t="str">
        <f>INDEX(Config!M:O,MATCH(Checklist!A31,Config!M:M,0),3)</f>
        <v>date</v>
      </c>
      <c r="D31" s="87">
        <v>25</v>
      </c>
      <c r="G31" s="66" t="str">
        <f>INDEX(Config!R:AJ,MATCH(D31,Config!R:R,0),Introduction!$D$12+1)</f>
        <v>Valable jusqu’au:</v>
      </c>
      <c r="H31" s="67"/>
      <c r="I31" s="136" t="str">
        <f>IF(H31="",IF(ISNA(INDEX(Config!M:N,MATCH(A31,Config!M:M,0),2)),"",IF(INDEX(Config!M:N,MATCH(A31,Config!M:M,0),2)=1,INDEX(Config!I:J,MATCH("A1",Config!I:I,0),2),"")),IF(LEN(H31)&gt;1000,INDEX(Config!R:AJ,MATCH("A5",Config!R:R,0),Introduction!$D$12+1),""))</f>
        <v/>
      </c>
    </row>
    <row r="32" spans="1:9" ht="21" customHeight="1" x14ac:dyDescent="0.2">
      <c r="A32" s="110" t="s">
        <v>339</v>
      </c>
      <c r="B32" s="87" t="str">
        <f>IF(LEN(H32)&gt;255,H32,IF(ISNA(INDEX(Config!J:K,MATCH(H32,Config!J:J,0))),IF(H32="","",H32),INDEX(Config!J:K,MATCH(H32,Config!J:J,0),2)))</f>
        <v/>
      </c>
      <c r="C32" s="87" t="str">
        <f>INDEX(Config!M:O,MATCH(Checklist!A32,Config!M:M,0),3)</f>
        <v>string</v>
      </c>
      <c r="D32" s="87">
        <v>26</v>
      </c>
      <c r="G32" s="66" t="str">
        <f>INDEX(Config!R:AJ,MATCH(D32,Config!R:R,0),Introduction!$D$12+1)</f>
        <v>Référentiel 2:</v>
      </c>
      <c r="H32" s="68"/>
      <c r="I32" s="136" t="str">
        <f>IF(H32="",IF(ISNA(INDEX(Config!M:N,MATCH(A32,Config!M:M,0),2)),"",IF(INDEX(Config!M:N,MATCH(A32,Config!M:M,0),2)=1,INDEX(Config!I:J,MATCH("A1",Config!I:I,0),2),"")),IF(LEN(H32)&gt;1000,INDEX(Config!R:AJ,MATCH("A5",Config!R:R,0),Introduction!$D$12+1),""))</f>
        <v/>
      </c>
    </row>
    <row r="33" spans="1:10" ht="21" customHeight="1" x14ac:dyDescent="0.2">
      <c r="A33" s="110" t="s">
        <v>340</v>
      </c>
      <c r="B33" s="87" t="str">
        <f>IF(LEN(H33)&gt;255,H33,IF(ISNA(INDEX(Config!J:K,MATCH(H33,Config!J:J,0))),IF(H33="","",H33),INDEX(Config!J:K,MATCH(H33,Config!J:J,0),2)))</f>
        <v/>
      </c>
      <c r="C33" s="87" t="str">
        <f>INDEX(Config!M:O,MATCH(Checklist!A33,Config!M:M,0),3)</f>
        <v xml:space="preserve">date </v>
      </c>
      <c r="D33" s="87">
        <v>27</v>
      </c>
      <c r="G33" s="66" t="str">
        <f>INDEX(Config!R:AJ,MATCH(D33,Config!R:R,0),Introduction!$D$12+1)</f>
        <v>Valable jusqu’au:</v>
      </c>
      <c r="H33" s="67"/>
      <c r="I33" s="136" t="str">
        <f>IF(H33="",IF(ISNA(INDEX(Config!M:N,MATCH(A33,Config!M:M,0),2)),"",IF(INDEX(Config!M:N,MATCH(A33,Config!M:M,0),2)=1,INDEX(Config!I:J,MATCH("A1",Config!I:I,0),2),"")),IF(LEN(H33)&gt;1000,INDEX(Config!R:AJ,MATCH("A5",Config!R:R,0),Introduction!$D$12+1),""))</f>
        <v/>
      </c>
    </row>
    <row r="34" spans="1:10" ht="21" customHeight="1" x14ac:dyDescent="0.2">
      <c r="A34" s="110" t="s">
        <v>341</v>
      </c>
      <c r="B34" s="87" t="str">
        <f>IF(LEN(H34)&gt;255,H34,IF(ISNA(INDEX(Config!J:K,MATCH(H34,Config!J:J,0))),IF(H34="","",H34),INDEX(Config!J:K,MATCH(H34,Config!J:J,0),2)))</f>
        <v/>
      </c>
      <c r="C34" s="87" t="str">
        <f>INDEX(Config!M:O,MATCH(Checklist!A34,Config!M:M,0),3)</f>
        <v>string</v>
      </c>
      <c r="D34" s="87">
        <v>28</v>
      </c>
      <c r="G34" s="66" t="str">
        <f>INDEX(Config!R:AJ,MATCH(D34,Config!R:R,0),Introduction!$D$12+1)</f>
        <v>Référentiel 3:</v>
      </c>
      <c r="H34" s="68"/>
      <c r="I34" s="136" t="str">
        <f>IF(H34="",IF(ISNA(INDEX(Config!M:N,MATCH(A34,Config!M:M,0),2)),"",IF(INDEX(Config!M:N,MATCH(A34,Config!M:M,0),2)=1,INDEX(Config!I:J,MATCH("A1",Config!I:I,0),2),"")),IF(LEN(H34)&gt;1000,INDEX(Config!R:AJ,MATCH("A5",Config!R:R,0),Introduction!$D$12+1),""))</f>
        <v/>
      </c>
    </row>
    <row r="35" spans="1:10" ht="21" customHeight="1" x14ac:dyDescent="0.2">
      <c r="A35" s="110" t="s">
        <v>342</v>
      </c>
      <c r="B35" s="87" t="str">
        <f>IF(LEN(H35)&gt;255,H35,IF(ISNA(INDEX(Config!J:K,MATCH(H35,Config!J:J,0))),IF(H35="","",H35),INDEX(Config!J:K,MATCH(H35,Config!J:J,0),2)))</f>
        <v/>
      </c>
      <c r="C35" s="87" t="str">
        <f>INDEX(Config!M:O,MATCH(Checklist!A35,Config!M:M,0),3)</f>
        <v>date</v>
      </c>
      <c r="D35" s="87">
        <v>29</v>
      </c>
      <c r="G35" s="66" t="str">
        <f>INDEX(Config!R:AJ,MATCH(D35,Config!R:R,0),Introduction!$D$12+1)</f>
        <v>Valable jusqu’au:</v>
      </c>
      <c r="H35" s="67"/>
      <c r="I35" s="136" t="str">
        <f>IF(H35="",IF(ISNA(INDEX(Config!M:N,MATCH(A35,Config!M:M,0),2)),"",IF(INDEX(Config!M:N,MATCH(A35,Config!M:M,0),2)=1,INDEX(Config!I:J,MATCH("A1",Config!I:I,0),2),"")),IF(LEN(H35)&gt;1000,INDEX(Config!R:AJ,MATCH("A5",Config!R:R,0),Introduction!$D$12+1),""))</f>
        <v/>
      </c>
    </row>
    <row r="36" spans="1:10" ht="21" customHeight="1" x14ac:dyDescent="0.2">
      <c r="A36" s="110" t="s">
        <v>343</v>
      </c>
      <c r="B36" s="87" t="str">
        <f>IF(LEN(H36)&gt;255,H36,IF(ISNA(INDEX(Config!J:K,MATCH(H36,Config!J:J,0))),IF(H36="","",H36),INDEX(Config!J:K,MATCH(H36,Config!J:J,0),2)))</f>
        <v/>
      </c>
      <c r="C36" s="87" t="str">
        <f>INDEX(Config!M:O,MATCH(Checklist!A36,Config!M:M,0),3)</f>
        <v>string</v>
      </c>
      <c r="D36" s="87">
        <v>30</v>
      </c>
      <c r="G36" s="66" t="str">
        <f>INDEX(Config!R:AJ,MATCH(D36,Config!R:R,0),Introduction!$D$12+1)</f>
        <v>Référentiel 4:</v>
      </c>
      <c r="H36" s="68"/>
      <c r="I36" s="136" t="str">
        <f>IF(H36="",IF(ISNA(INDEX(Config!M:N,MATCH(A36,Config!M:M,0),2)),"",IF(INDEX(Config!M:N,MATCH(A36,Config!M:M,0),2)=1,INDEX(Config!I:J,MATCH("A1",Config!I:I,0),2),"")),IF(LEN(H36)&gt;1000,INDEX(Config!R:AJ,MATCH("A5",Config!R:R,0),Introduction!$D$12+1),""))</f>
        <v/>
      </c>
    </row>
    <row r="37" spans="1:10" ht="21" customHeight="1" x14ac:dyDescent="0.2">
      <c r="A37" s="110" t="s">
        <v>344</v>
      </c>
      <c r="B37" s="87" t="str">
        <f>IF(LEN(H37)&gt;255,H37,IF(ISNA(INDEX(Config!J:K,MATCH(H37,Config!J:J,0))),IF(H37="","",H37),INDEX(Config!J:K,MATCH(H37,Config!J:J,0),2)))</f>
        <v/>
      </c>
      <c r="C37" s="87" t="str">
        <f>INDEX(Config!M:O,MATCH(Checklist!A37,Config!M:M,0),3)</f>
        <v>date</v>
      </c>
      <c r="D37" s="87">
        <v>31</v>
      </c>
      <c r="G37" s="66" t="str">
        <f>INDEX(Config!R:AJ,MATCH(D37,Config!R:R,0),Introduction!$D$12+1)</f>
        <v>Valable jusqu’au:</v>
      </c>
      <c r="H37" s="67"/>
      <c r="I37" s="136" t="str">
        <f>IF(H37="",IF(ISNA(INDEX(Config!M:N,MATCH(A37,Config!M:M,0),2)),"",IF(INDEX(Config!M:N,MATCH(A37,Config!M:M,0),2)=1,INDEX(Config!I:J,MATCH("A1",Config!I:I,0),2),"")),IF(LEN(H37)&gt;1000,INDEX(Config!R:AJ,MATCH("A5",Config!R:R,0),Introduction!$D$12+1),""))</f>
        <v/>
      </c>
    </row>
    <row r="38" spans="1:10" ht="42.95" customHeight="1" x14ac:dyDescent="0.2">
      <c r="A38" s="110" t="s">
        <v>345</v>
      </c>
      <c r="B38" s="87" t="str">
        <f>IF(LEN(H38)&gt;255,H38,IF(ISNA(INDEX(Config!J:K,MATCH(H38,Config!J:J,0))),IF(H38="","",H38),INDEX(Config!J:K,MATCH(H38,Config!J:J,0),2)))</f>
        <v/>
      </c>
      <c r="C38" s="87" t="str">
        <f>INDEX(Config!M:O,MATCH(Checklist!A38,Config!M:M,0),3)</f>
        <v>yes/no</v>
      </c>
      <c r="D38" s="87">
        <v>32</v>
      </c>
      <c r="G38" s="65" t="str">
        <f>INDEX(Config!R:AJ,MATCH(D38,Config!R:R,0),Introduction!$D$12+1)</f>
        <v>L’Organisme de Certification a-t-il détecté une violation significative des exigences légales relatives aux conditions de travail?</v>
      </c>
      <c r="H38" s="137"/>
      <c r="I38" s="136" t="str">
        <f>IF(H38="",IF(ISNA(INDEX(Config!M:N,MATCH(A38,Config!M:M,0),2)),"",IF(INDEX(Config!M:N,MATCH(A38,Config!M:M,0),2)=1,INDEX(Config!I:J,MATCH("A1",Config!I:I,0),2),"")),IF(LEN(H38)&gt;1000,INDEX(Config!R:AJ,MATCH("A5",Config!R:R,0),Introduction!$D$12+1),""))</f>
        <v/>
      </c>
      <c r="J38" s="11"/>
    </row>
    <row r="39" spans="1:10" ht="42.95" customHeight="1" x14ac:dyDescent="0.2">
      <c r="A39" s="110" t="s">
        <v>346</v>
      </c>
      <c r="B39" s="87" t="str">
        <f>IF(LEN(H39)&gt;255,H39,IF(ISNA(INDEX(Config!J:K,MATCH(H39,Config!J:J,0))),IF(H39="","",H39),INDEX(Config!J:K,MATCH(H39,Config!J:J,0),2)))</f>
        <v/>
      </c>
      <c r="C39" s="87" t="str">
        <f>INDEX(Config!M:O,MATCH(Checklist!A39,Config!M:M,0),3)</f>
        <v>yes/no</v>
      </c>
      <c r="D39" s="87">
        <v>33</v>
      </c>
      <c r="G39" s="65" t="str">
        <f>INDEX(Config!R:AJ,MATCH(D39,Config!R:R,0),Introduction!$D$12+1)</f>
        <v>L’Organisme de Certification a-t-il rapporté ce constat à l’autorité responsable et compétente sur le plan local ou national?</v>
      </c>
      <c r="H39" s="137"/>
      <c r="I39" s="136" t="str">
        <f>IF(H39="",IF(ISNA(INDEX(Config!M:N,MATCH(A39,Config!M:M,0),2)),"",IF(INDEX(Config!M:N,MATCH(A39,Config!M:M,0),2)=1,INDEX(Config!I:J,MATCH("A1",Config!I:I,0),2),"")),IF(LEN(H39)&gt;1000,INDEX(Config!R:AJ,MATCH("A5",Config!R:R,0),Introduction!$D$12+1),""))</f>
        <v/>
      </c>
    </row>
    <row r="40" spans="1:10" ht="84.95" customHeight="1" x14ac:dyDescent="0.2">
      <c r="A40" s="110" t="s">
        <v>347</v>
      </c>
      <c r="B40" s="87" t="str">
        <f>IF(LEN(H40)&gt;255,H40,IF(ISNA(INDEX(Config!J:K,MATCH(H40,Config!J:J,0))),IF(H40="","",H40),INDEX(Config!J:K,MATCH(H40,Config!J:J,0),2)))</f>
        <v/>
      </c>
      <c r="C40" s="87" t="str">
        <f>INDEX(Config!M:O,MATCH(Checklist!A40,Config!M:M,0),3)</f>
        <v>string</v>
      </c>
      <c r="D40" s="87">
        <v>34</v>
      </c>
      <c r="G40" s="66" t="str">
        <f>INDEX(Config!R:AJ,MATCH(D40,Config!R:R,0),Introduction!$D$12+1)</f>
        <v>Commentaires:</v>
      </c>
      <c r="H40" s="68"/>
      <c r="I40" s="136" t="str">
        <f>IF(H40="",IF(ISNA(INDEX(Config!M:N,MATCH(A40,Config!M:M,0),2)),"",IF(INDEX(Config!M:N,MATCH(A40,Config!M:M,0),2)=1,INDEX(Config!I:J,MATCH("A1",Config!I:I,0),2),"")),IF(LEN(H40)&gt;1000,INDEX(Config!R:AJ,MATCH("A5",Config!R:R,0),Introduction!$D$12+1),""))</f>
        <v/>
      </c>
    </row>
    <row r="41" spans="1:10" ht="84.95" customHeight="1" x14ac:dyDescent="0.2">
      <c r="A41" s="110" t="s">
        <v>348</v>
      </c>
      <c r="B41" s="87" t="str">
        <f>IF(LEN(H41)&gt;255,H41,IF(ISNA(INDEX(Config!J:K,MATCH(H41,Config!J:J,0))),IF(H41="","",H41),INDEX(Config!J:K,MATCH(H41,Config!J:J,0),2)))</f>
        <v/>
      </c>
      <c r="C41" s="87" t="str">
        <f>INDEX(Config!M:O,MATCH(Checklist!A41,Config!M:M,0),3)</f>
        <v>string</v>
      </c>
      <c r="D41" s="87">
        <v>35</v>
      </c>
      <c r="G41" s="66" t="str">
        <f>INDEX(Config!R:AJ,MATCH(D41,Config!R:R,0),Introduction!$D$12+1)</f>
        <v>Description de l’entreprise:</v>
      </c>
      <c r="H41" s="72"/>
      <c r="I41" s="136" t="str">
        <f>IF(H41="",IF(ISNA(INDEX(Config!M:N,MATCH(A41,Config!M:M,0),2)),"",IF(INDEX(Config!M:N,MATCH(A41,Config!M:M,0),2)=1,INDEX(Config!I:J,MATCH("A1",Config!I:I,0),2),"")),IF(LEN(H41)&gt;1000,INDEX(Config!R:AJ,MATCH("A5",Config!R:R,0),Introduction!$D$12+1),""))</f>
        <v xml:space="preserve">Le champ de saisie est obligatoire. </v>
      </c>
    </row>
    <row r="42" spans="1:10" ht="42.95" customHeight="1" x14ac:dyDescent="0.2">
      <c r="B42" s="87" t="str">
        <f>IF(LEN(H42)&gt;255,H42,IF(ISNA(INDEX(Config!J:K,MATCH(H42,Config!J:J,0))),IF(H42="","",H42),INDEX(Config!J:K,MATCH(H42,Config!J:J,0),2)))</f>
        <v/>
      </c>
      <c r="C42" s="87" t="e">
        <f>INDEX(Config!M:O,MATCH(Checklist!A42,Config!M:M,0),3)</f>
        <v>#N/A</v>
      </c>
      <c r="D42" s="87">
        <v>36</v>
      </c>
      <c r="G42" s="63" t="str">
        <f>INDEX(Config!R:AJ,MATCH(D42,Config!R:R,0),Introduction!$D$12+1)</f>
        <v>Applicable uniquement si le producteur n’emploie de personnel à aucun moment de l’année. Dans ce cas, ne pas compléter la suite de la liste d’évaluation:</v>
      </c>
      <c r="H42" s="100"/>
      <c r="I42" s="136" t="str">
        <f>IF(H42="",IF(ISNA(INDEX(Config!M:N,MATCH(A42,Config!M:M,0),2)),"",IF(INDEX(Config!M:N,MATCH(A42,Config!M:M,0),2)=1,INDEX(Config!I:J,MATCH("A1",Config!I:I,0),2),"")),IF(LEN(H42)&gt;1000,INDEX(Config!R:AJ,MATCH("A5",Config!R:R,0),Introduction!$D$12+1),""))</f>
        <v/>
      </c>
    </row>
    <row r="43" spans="1:10" ht="42.95" customHeight="1" x14ac:dyDescent="0.2">
      <c r="A43" s="110" t="s">
        <v>349</v>
      </c>
      <c r="B43" s="87" t="str">
        <f>IF(LEN(H43)&gt;255,H43,IF(ISNA(INDEX(Config!J:K,MATCH(H43,Config!J:J,0))),IF(H43="","",H43),INDEX(Config!J:K,MATCH(H43,Config!J:J,0),2)))</f>
        <v/>
      </c>
      <c r="C43" s="87" t="str">
        <f>INDEX(Config!M:O,MATCH(Checklist!A43,Config!M:M,0),3)</f>
        <v>yes/no</v>
      </c>
      <c r="D43" s="87">
        <v>37</v>
      </c>
      <c r="G43" s="64" t="str">
        <f>INDEX(Config!R:AJ,MATCH(D43,Config!R:R,0),Introduction!$D$12+1)</f>
        <v>La direction a-t-elle signé une auto-déclaration selon laquelle GRASP serait mis en œuvre en cas d’emploi de personnel?</v>
      </c>
      <c r="H43" s="70"/>
      <c r="I43" s="136" t="str">
        <f>IF(H43="",IF(ISNA(INDEX(Config!M:N,MATCH(A43,Config!M:M,0),2)),"",IF(INDEX(Config!M:N,MATCH(A43,Config!M:M,0),2)=1,INDEX(Config!I:J,MATCH("A1",Config!I:I,0),2),"")),IF(LEN(H43)&gt;1000,INDEX(Config!R:AJ,MATCH("A5",Config!R:R,0),Introduction!$D$12+1),""))</f>
        <v/>
      </c>
    </row>
    <row r="44" spans="1:10" ht="42.95" customHeight="1" x14ac:dyDescent="0.2">
      <c r="A44" s="110" t="s">
        <v>350</v>
      </c>
      <c r="B44" s="87" t="str">
        <f>IF(LEN(H44)&gt;255,H44,IF(ISNA(INDEX(Config!J:K,MATCH(H44,Config!J:J,0))),IF(H44="","",H44),INDEX(Config!J:K,MATCH(H44,Config!J:J,0),2)))</f>
        <v/>
      </c>
      <c r="C44" s="87" t="str">
        <f>INDEX(Config!M:O,MATCH(Checklist!A44,Config!M:M,0),3)</f>
        <v>yes/no</v>
      </c>
      <c r="D44" s="87">
        <v>38</v>
      </c>
      <c r="G44" s="65" t="str">
        <f>INDEX(Config!R:AJ,MATCH(D44,Config!R:R,0),Introduction!$D$12+1)</f>
        <v>L’évaluation GRASP inclut-elle des installations de manutention des produits (UMP)?</v>
      </c>
      <c r="H44" s="125"/>
      <c r="I44" s="136" t="str">
        <f>IF(H44="",IF(ISNA(INDEX(Config!M:N,MATCH(A44,Config!M:M,0),2)),"",IF(INDEX(Config!M:N,MATCH(A44,Config!M:M,0),2)=1,INDEX(Config!I:J,MATCH("A1",Config!I:I,0),2),"")),IF(LEN(H44)&gt;1000,INDEX(Config!R:AJ,MATCH("A5",Config!R:R,0),Introduction!$D$12+1),""))</f>
        <v xml:space="preserve">Le champ de saisie est obligatoire. </v>
      </c>
    </row>
    <row r="45" spans="1:10" ht="42.95" customHeight="1" x14ac:dyDescent="0.2">
      <c r="A45" s="110" t="s">
        <v>351</v>
      </c>
      <c r="B45" s="87" t="str">
        <f>IF(LEN(H45)&gt;255,H45,IF(ISNA(INDEX(Config!J:K,MATCH(H45,Config!J:J,0))),IF(H45="","",H45),INDEX(Config!J:K,MATCH(H45,Config!J:J,0),2)))</f>
        <v/>
      </c>
      <c r="C45" s="87" t="str">
        <f>INDEX(Config!M:O,MATCH(Checklist!A45,Config!M:M,0),3)</f>
        <v>yes/no</v>
      </c>
      <c r="D45" s="87">
        <v>39</v>
      </c>
      <c r="G45" s="65" t="str">
        <f>INDEX(Config!R:AJ,MATCH(D45,Config!R:R,0),Introduction!$D$12+1)</f>
        <v>La manutention des produits est-elle sous-traitée?</v>
      </c>
      <c r="H45" s="125"/>
      <c r="I45" s="136" t="str">
        <f>IF(H45="",IF(ISNA(INDEX(Config!M:N,MATCH(A45,Config!M:M,0),2)),"",IF(INDEX(Config!M:N,MATCH(A45,Config!M:M,0),2)=1,INDEX(Config!I:J,MATCH("A1",Config!I:I,0),2),"")),IF(LEN(H45)&gt;1000,INDEX(Config!R:AJ,MATCH("A5",Config!R:R,0),Introduction!$D$12+1),""))</f>
        <v xml:space="preserve">Le champ de saisie est obligatoire. </v>
      </c>
    </row>
    <row r="46" spans="1:10" ht="42.95" customHeight="1" x14ac:dyDescent="0.2">
      <c r="A46" s="110" t="s">
        <v>352</v>
      </c>
      <c r="B46" s="87" t="str">
        <f>IF(LEN(H46)&gt;255,H46,IF(ISNA(INDEX(Config!J:K,MATCH(H46,Config!J:J,0))),IF(H46="","",H46),INDEX(Config!J:K,MATCH(H46,Config!J:J,0),2)))</f>
        <v/>
      </c>
      <c r="C46" s="87" t="str">
        <f>INDEX(Config!M:O,MATCH(Checklist!A46,Config!M:M,0),3)</f>
        <v>yes/no</v>
      </c>
      <c r="D46" s="87">
        <v>40</v>
      </c>
      <c r="G46" s="65" t="str">
        <f>INDEX(Config!R:AJ,MATCH(D46,Config!R:R,0),Introduction!$D$12+1)</f>
        <v>La ou les installation(s) de manutention des produits a (ont)-t-elle(s) mis en œuvre des référentiels sociaux?</v>
      </c>
      <c r="H46" s="125"/>
      <c r="I46" s="136" t="str">
        <f>IF(H46="",IF(ISNA(INDEX(Config!M:N,MATCH(A46,Config!M:M,0),2)),"",IF(INDEX(Config!M:N,MATCH(A46,Config!M:M,0),2)=1,INDEX(Config!I:J,MATCH("A1",Config!I:I,0),2),"")),IF(LEN(H46)&gt;1000,INDEX(Config!R:AJ,MATCH("A5",Config!R:R,0),Introduction!$D$12+1),""))</f>
        <v xml:space="preserve">Le champ de saisie est obligatoire. </v>
      </c>
    </row>
    <row r="47" spans="1:10" ht="21" customHeight="1" x14ac:dyDescent="0.2">
      <c r="A47" s="110" t="s">
        <v>353</v>
      </c>
      <c r="B47" s="87" t="str">
        <f>IF(LEN(H47)&gt;255,H47,IF(ISNA(INDEX(Config!J:K,MATCH(H47,Config!J:J,0))),IF(H47="","",H47),INDEX(Config!J:K,MATCH(H47,Config!J:J,0),2)))</f>
        <v/>
      </c>
      <c r="C47" s="87" t="str">
        <f>INDEX(Config!M:O,MATCH(Checklist!A47,Config!M:M,0),3)</f>
        <v>string</v>
      </c>
      <c r="D47" s="87">
        <v>41</v>
      </c>
      <c r="G47" s="65" t="str">
        <f>INDEX(Config!R:AJ,MATCH(D47,Config!R:R,0),Introduction!$D$12+1)</f>
        <v>Si oui, lesquels?</v>
      </c>
      <c r="H47" s="68"/>
      <c r="I47" s="136" t="str">
        <f>IF(H47="",IF(ISNA(INDEX(Config!M:N,MATCH(A47,Config!M:M,0),2)),"",IF(INDEX(Config!M:N,MATCH(A47,Config!M:M,0),2)=1,INDEX(Config!I:J,MATCH("A1",Config!I:I,0),2),"")),IF(LEN(H47)&gt;1000,INDEX(Config!R:AJ,MATCH("A5",Config!R:R,0),Introduction!$D$12+1),""))</f>
        <v/>
      </c>
    </row>
    <row r="48" spans="1:10" ht="21" customHeight="1" x14ac:dyDescent="0.2">
      <c r="B48" s="87" t="str">
        <f>IF(LEN(H48)&gt;255,H48,IF(ISNA(INDEX(Config!J:K,MATCH(H48,Config!J:J,0))),IF(H48="","",H48),INDEX(Config!J:K,MATCH(H48,Config!J:J,0),2)))</f>
        <v/>
      </c>
      <c r="C48" s="87" t="e">
        <f>INDEX(Config!M:O,MATCH(Checklist!A48,Config!M:M,0),3)</f>
        <v>#N/A</v>
      </c>
      <c r="D48" s="87">
        <v>42</v>
      </c>
      <c r="G48" s="78" t="str">
        <f>INDEX(Config!R:AJ,MATCH(D48,Config!R:R,0),Introduction!$D$12+1)</f>
        <v>Si oui:</v>
      </c>
      <c r="H48" s="100"/>
      <c r="I48" s="136" t="str">
        <f>IF(H48="",IF(ISNA(INDEX(Config!M:N,MATCH(A48,Config!M:M,0),2)),"",IF(INDEX(Config!M:N,MATCH(A48,Config!M:M,0),2)=1,INDEX(Config!I:J,MATCH("A1",Config!I:I,0),2),"")),IF(LEN(H48)&gt;1000,INDEX(Config!R:AJ,MATCH("A5",Config!R:R,0),Introduction!$D$12+1),""))</f>
        <v/>
      </c>
    </row>
    <row r="49" spans="1:9" ht="21" customHeight="1" x14ac:dyDescent="0.2">
      <c r="A49" s="110" t="s">
        <v>354</v>
      </c>
      <c r="B49" s="87" t="str">
        <f>IF(LEN(H49)&gt;255,H49,IF(ISNA(INDEX(Config!J:K,MATCH(H49,Config!J:J,0))),IF(H49="","",H49),INDEX(Config!J:K,MATCH(H49,Config!J:J,0),2)))</f>
        <v/>
      </c>
      <c r="C49" s="87" t="str">
        <f>INDEX(Config!M:O,MATCH(Checklist!A49,Config!M:M,0),3)</f>
        <v>string</v>
      </c>
      <c r="D49" s="87">
        <v>43</v>
      </c>
      <c r="G49" s="62" t="str">
        <f>INDEX(Config!R:AJ,MATCH(D49,Config!R:R,0),Introduction!$D$12+1)</f>
        <v>Nom de l’entreprise de MP:</v>
      </c>
      <c r="H49" s="69"/>
      <c r="I49" s="136" t="str">
        <f>IF(H49="",IF(ISNA(INDEX(Config!M:N,MATCH(A49,Config!M:M,0),2)),"",IF(INDEX(Config!M:N,MATCH(A49,Config!M:M,0),2)=1,INDEX(Config!I:J,MATCH("A1",Config!I:I,0),2),"")),IF(LEN(H49)&gt;1000,INDEX(Config!R:AJ,MATCH("A5",Config!R:R,0),Introduction!$D$12+1),""))</f>
        <v/>
      </c>
    </row>
    <row r="50" spans="1:9" ht="21" customHeight="1" x14ac:dyDescent="0.2">
      <c r="A50" s="110" t="s">
        <v>355</v>
      </c>
      <c r="B50" s="87" t="str">
        <f>IF(LEN(H50)&gt;255,H50,IF(ISNA(INDEX(Config!J:K,MATCH(H50,Config!J:J,0))),IF(H50="","",H50),INDEX(Config!J:K,MATCH(H50,Config!J:J,0),2)))</f>
        <v/>
      </c>
      <c r="C50" s="87" t="str">
        <f>INDEX(Config!M:O,MATCH(Checklist!A50,Config!M:M,0),3)</f>
        <v>GGN/GLN</v>
      </c>
      <c r="D50" s="87">
        <v>44</v>
      </c>
      <c r="G50" s="66" t="str">
        <f>INDEX(Config!R:AJ,MATCH(D50,Config!R:R,0),Introduction!$D$12+1)</f>
        <v>GGN/GLN de l’entreprise de MP (le cas échéant):</v>
      </c>
      <c r="H50" s="68"/>
      <c r="I50" s="136" t="str">
        <f>IF(H50="",IF(ISNA(INDEX(Config!M:N,MATCH(A50,Config!M:M,0),2)),"",IF(INDEX(Config!M:N,MATCH(A50,Config!M:M,0),2)=1,INDEX(Config!I:J,MATCH("A1",Config!I:I,0),2),"")),IF(LEN(H50)&gt;1000,INDEX(Config!R:AJ,MATCH("A5",Config!R:R,0),Introduction!$D$12+1),""))</f>
        <v/>
      </c>
    </row>
    <row r="51" spans="1:9" ht="21" customHeight="1" x14ac:dyDescent="0.2">
      <c r="B51" s="87" t="str">
        <f>IF(LEN(H51)&gt;255,H51,IF(ISNA(INDEX(Config!J:K,MATCH(H51,Config!J:J,0))),IF(H51="","",H51),INDEX(Config!J:K,MATCH(H51,Config!J:J,0),2)))</f>
        <v/>
      </c>
      <c r="C51" s="87" t="e">
        <f>INDEX(Config!M:O,MATCH(Checklist!A51,Config!M:M,0),3)</f>
        <v>#N/A</v>
      </c>
      <c r="D51" s="87">
        <v>45</v>
      </c>
      <c r="G51" s="78" t="str">
        <f>INDEX(Config!R:AJ,MATCH(D51,Config!R:R,0),Introduction!$D$12+1)</f>
        <v>Nom et emplacement des Unités de Manutention des Produits:</v>
      </c>
      <c r="H51" s="100"/>
      <c r="I51" s="136" t="str">
        <f>IF(H51="",IF(ISNA(INDEX(Config!M:N,MATCH(A51,Config!M:M,0),2)),"",IF(INDEX(Config!M:N,MATCH(A51,Config!M:M,0),2)=1,INDEX(Config!I:J,MATCH("A1",Config!I:I,0),2),"")),IF(LEN(H51)&gt;1000,INDEX(Config!R:AJ,MATCH("A5",Config!R:R,0),Introduction!$D$12+1),""))</f>
        <v/>
      </c>
    </row>
    <row r="52" spans="1:9" ht="21" customHeight="1" x14ac:dyDescent="0.2">
      <c r="A52" s="110" t="s">
        <v>356</v>
      </c>
      <c r="B52" s="87" t="str">
        <f>IF(LEN(H52)&gt;255,H52,IF(ISNA(INDEX(Config!J:K,MATCH(H52,Config!J:J,0))),IF(H52="","",H52),INDEX(Config!J:K,MATCH(H52,Config!J:J,0),2)))</f>
        <v/>
      </c>
      <c r="C52" s="87" t="str">
        <f>INDEX(Config!M:O,MATCH(Checklist!A52,Config!M:M,0),3)</f>
        <v>string</v>
      </c>
      <c r="D52" s="87">
        <v>46</v>
      </c>
      <c r="G52" s="62" t="str">
        <f>INDEX(Config!R:AJ,MATCH(D52,Config!R:R,0),Introduction!$D$12+1)</f>
        <v>UMP 1</v>
      </c>
      <c r="H52" s="69"/>
      <c r="I52" s="136" t="str">
        <f>IF(H52="",IF(ISNA(INDEX(Config!M:N,MATCH(A52,Config!M:M,0),2)),"",IF(INDEX(Config!M:N,MATCH(A52,Config!M:M,0),2)=1,INDEX(Config!I:J,MATCH("A1",Config!I:I,0),2),"")),IF(LEN(H52)&gt;1000,INDEX(Config!R:AJ,MATCH("A5",Config!R:R,0),Introduction!$D$12+1),""))</f>
        <v/>
      </c>
    </row>
    <row r="53" spans="1:9" ht="21" customHeight="1" x14ac:dyDescent="0.2">
      <c r="A53" s="110" t="s">
        <v>358</v>
      </c>
      <c r="B53" s="87" t="str">
        <f>IF(LEN(H53)&gt;255,H53,IF(ISNA(INDEX(Config!J:K,MATCH(H53,Config!J:J,0))),IF(H53="","",H53),INDEX(Config!J:K,MATCH(H53,Config!J:J,0),2)))</f>
        <v/>
      </c>
      <c r="C53" s="87" t="str">
        <f>INDEX(Config!M:O,MATCH(Checklist!A53,Config!M:M,0),3)</f>
        <v>string</v>
      </c>
      <c r="D53" s="87">
        <v>47</v>
      </c>
      <c r="G53" s="66" t="str">
        <f>INDEX(Config!R:AJ,MATCH(D53,Config!R:R,0),Introduction!$D$12+1)</f>
        <v>UMP 2</v>
      </c>
      <c r="H53" s="68"/>
      <c r="I53" s="136" t="str">
        <f>IF(H53="",IF(ISNA(INDEX(Config!M:N,MATCH(A53,Config!M:M,0),2)),"",IF(INDEX(Config!M:N,MATCH(A53,Config!M:M,0),2)=1,INDEX(Config!I:J,MATCH("A1",Config!I:I,0),2),"")),IF(LEN(H53)&gt;1000,INDEX(Config!R:AJ,MATCH("A5",Config!R:R,0),Introduction!$D$12+1),""))</f>
        <v/>
      </c>
    </row>
    <row r="54" spans="1:9" ht="21" customHeight="1" x14ac:dyDescent="0.2">
      <c r="A54" s="110" t="s">
        <v>360</v>
      </c>
      <c r="B54" s="87" t="str">
        <f>IF(LEN(H54)&gt;255,H54,IF(ISNA(INDEX(Config!J:K,MATCH(H54,Config!J:J,0))),IF(H54="","",H54),INDEX(Config!J:K,MATCH(H54,Config!J:J,0),2)))</f>
        <v/>
      </c>
      <c r="C54" s="87" t="str">
        <f>INDEX(Config!M:O,MATCH(Checklist!A54,Config!M:M,0),3)</f>
        <v>string</v>
      </c>
      <c r="D54" s="87">
        <v>48</v>
      </c>
      <c r="G54" s="66" t="str">
        <f>INDEX(Config!R:AJ,MATCH(D54,Config!R:R,0),Introduction!$D$12+1)</f>
        <v>UMP 3</v>
      </c>
      <c r="H54" s="68"/>
      <c r="I54" s="136" t="str">
        <f>IF(H54="",IF(ISNA(INDEX(Config!M:N,MATCH(A54,Config!M:M,0),2)),"",IF(INDEX(Config!M:N,MATCH(A54,Config!M:M,0),2)=1,INDEX(Config!I:J,MATCH("A1",Config!I:I,0),2),"")),IF(LEN(H54)&gt;1000,INDEX(Config!R:AJ,MATCH("A5",Config!R:R,0),Introduction!$D$12+1),""))</f>
        <v/>
      </c>
    </row>
    <row r="55" spans="1:9" ht="21" customHeight="1" x14ac:dyDescent="0.2">
      <c r="A55" s="110" t="s">
        <v>357</v>
      </c>
      <c r="B55" s="87" t="str">
        <f>IF(LEN(H55)&gt;255,H55,IF(ISNA(INDEX(Config!J:K,MATCH(H55,Config!J:J,0))),IF(H55="","",H55),INDEX(Config!J:K,MATCH(H55,Config!J:J,0),2)))</f>
        <v/>
      </c>
      <c r="C55" s="87" t="str">
        <f>INDEX(Config!M:O,MATCH(Checklist!A55,Config!M:M,0),3)</f>
        <v>string</v>
      </c>
      <c r="D55" s="87">
        <v>49</v>
      </c>
      <c r="G55" s="66" t="str">
        <f>INDEX(Config!R:AJ,MATCH(D55,Config!R:R,0),Introduction!$D$12+1)</f>
        <v>UMP 4</v>
      </c>
      <c r="H55" s="68"/>
      <c r="I55" s="136" t="str">
        <f>IF(H55="",IF(ISNA(INDEX(Config!M:N,MATCH(A55,Config!M:M,0),2)),"",IF(INDEX(Config!M:N,MATCH(A55,Config!M:M,0),2)=1,INDEX(Config!I:J,MATCH("A1",Config!I:I,0),2),"")),IF(LEN(H55)&gt;1000,INDEX(Config!R:AJ,MATCH("A5",Config!R:R,0),Introduction!$D$12+1),""))</f>
        <v/>
      </c>
    </row>
    <row r="56" spans="1:9" ht="21" customHeight="1" x14ac:dyDescent="0.2">
      <c r="A56" s="110" t="s">
        <v>359</v>
      </c>
      <c r="B56" s="87" t="str">
        <f>IF(LEN(H56)&gt;255,H56,IF(ISNA(INDEX(Config!J:K,MATCH(H56,Config!J:J,0))),IF(H56="","",H56),INDEX(Config!J:K,MATCH(H56,Config!J:J,0),2)))</f>
        <v/>
      </c>
      <c r="C56" s="87" t="str">
        <f>INDEX(Config!M:O,MATCH(Checklist!A56,Config!M:M,0),3)</f>
        <v>string</v>
      </c>
      <c r="D56" s="87">
        <v>50</v>
      </c>
      <c r="G56" s="66" t="str">
        <f>INDEX(Config!R:AJ,MATCH(D56,Config!R:R,0),Introduction!$D$12+1)</f>
        <v>UMP 5</v>
      </c>
      <c r="H56" s="68"/>
      <c r="I56" s="136" t="str">
        <f>IF(H56="",IF(ISNA(INDEX(Config!M:N,MATCH(A56,Config!M:M,0),2)),"",IF(INDEX(Config!M:N,MATCH(A56,Config!M:M,0),2)=1,INDEX(Config!I:J,MATCH("A1",Config!I:I,0),2),"")),IF(LEN(H56)&gt;1000,INDEX(Config!R:AJ,MATCH("A5",Config!R:R,0),Introduction!$D$12+1),""))</f>
        <v/>
      </c>
    </row>
    <row r="57" spans="1:9" ht="21" customHeight="1" x14ac:dyDescent="0.2">
      <c r="A57" s="110" t="s">
        <v>361</v>
      </c>
      <c r="B57" s="87" t="str">
        <f>IF(LEN(H57)&gt;255,H57,IF(ISNA(INDEX(Config!J:K,MATCH(H57,Config!J:J,0))),IF(H57="","",H57),INDEX(Config!J:K,MATCH(H57,Config!J:J,0),2)))</f>
        <v/>
      </c>
      <c r="C57" s="87" t="str">
        <f>INDEX(Config!M:O,MATCH(Checklist!A57,Config!M:M,0),3)</f>
        <v>string</v>
      </c>
      <c r="D57" s="87">
        <v>51</v>
      </c>
      <c r="G57" s="66" t="str">
        <f>INDEX(Config!R:AJ,MATCH(D57,Config!R:R,0),Introduction!$D$12+1)</f>
        <v>UMP 6</v>
      </c>
      <c r="H57" s="68"/>
      <c r="I57" s="136" t="str">
        <f>IF(H57="",IF(ISNA(INDEX(Config!M:N,MATCH(A57,Config!M:M,0),2)),"",IF(INDEX(Config!M:N,MATCH(A57,Config!M:M,0),2)=1,INDEX(Config!I:J,MATCH("A1",Config!I:I,0),2),"")),IF(LEN(H57)&gt;1000,INDEX(Config!R:AJ,MATCH("A5",Config!R:R,0),Introduction!$D$12+1),""))</f>
        <v/>
      </c>
    </row>
    <row r="58" spans="1:9" ht="21" customHeight="1" x14ac:dyDescent="0.2">
      <c r="A58" s="110" t="s">
        <v>362</v>
      </c>
      <c r="B58" s="87" t="str">
        <f>IF(LEN(H58)&gt;255,H58,IF(ISNA(INDEX(Config!J:K,MATCH(H58,Config!J:J,0))),IF(H58="","",H58),INDEX(Config!J:K,MATCH(H58,Config!J:J,0),2)))</f>
        <v/>
      </c>
      <c r="C58" s="87" t="str">
        <f>INDEX(Config!M:O,MATCH(Checklist!A58,Config!M:M,0),3)</f>
        <v>yes/no</v>
      </c>
      <c r="D58" s="87">
        <v>52</v>
      </c>
      <c r="G58" s="65" t="str">
        <f>INDEX(Config!R:AJ,MATCH(D58,Config!R:R,0),Introduction!$D$12+1)</f>
        <v>L’entreprise sous-traite-t-elle d’autres activités?</v>
      </c>
      <c r="H58" s="125"/>
      <c r="I58" s="136" t="str">
        <f>IF(H58="",IF(ISNA(INDEX(Config!M:N,MATCH(A58,Config!M:M,0),2)),"",IF(INDEX(Config!M:N,MATCH(A58,Config!M:M,0),2)=1,INDEX(Config!I:J,MATCH("A1",Config!I:I,0),2),"")),IF(LEN(H58)&gt;1000,INDEX(Config!R:AJ,MATCH("A5",Config!R:R,0),Introduction!$D$12+1),""))</f>
        <v xml:space="preserve">Le champ de saisie est obligatoire. </v>
      </c>
    </row>
    <row r="59" spans="1:9" ht="21" customHeight="1" x14ac:dyDescent="0.2">
      <c r="B59" s="87" t="str">
        <f>IF(LEN(H59)&gt;255,H59,IF(ISNA(INDEX(Config!J:K,MATCH(H59,Config!J:J,0))),IF(H59="","",H59),INDEX(Config!J:K,MATCH(H59,Config!J:J,0),2)))</f>
        <v/>
      </c>
      <c r="C59" s="87" t="e">
        <f>INDEX(Config!M:O,MATCH(Checklist!A59,Config!M:M,0),3)</f>
        <v>#N/A</v>
      </c>
      <c r="D59" s="87">
        <v>53</v>
      </c>
      <c r="G59" s="63" t="str">
        <f>INDEX(Config!R:AJ,MATCH(D59,Config!R:R,0),Introduction!$D$12+1)</f>
        <v>Si oui, laquelle?</v>
      </c>
      <c r="H59" s="100"/>
      <c r="I59" s="136" t="str">
        <f>IF(H59="",IF(ISNA(INDEX(Config!M:N,MATCH(A59,Config!M:M,0),2)),"",IF(INDEX(Config!M:N,MATCH(A59,Config!M:M,0),2)=1,INDEX(Config!I:J,MATCH("A1",Config!I:I,0),2),"")),IF(LEN(H59)&gt;1000,INDEX(Config!R:AJ,MATCH("A5",Config!R:R,0),Introduction!$D$12+1),""))</f>
        <v/>
      </c>
    </row>
    <row r="60" spans="1:9" ht="21" customHeight="1" x14ac:dyDescent="0.2">
      <c r="A60" s="110" t="s">
        <v>363</v>
      </c>
      <c r="B60" s="87" t="str">
        <f>IF(LEN(H60)&gt;255,H60,IF(ISNA(INDEX(Config!J:K,MATCH(H60,Config!J:J,0))),IF(H60="","",H60),INDEX(Config!J:K,MATCH(H60,Config!J:J,0),2)))</f>
        <v/>
      </c>
      <c r="C60" s="87" t="str">
        <f>INDEX(Config!M:O,MATCH(Checklist!A60,Config!M:M,0),3)</f>
        <v>yes/no</v>
      </c>
      <c r="D60" s="87">
        <v>54</v>
      </c>
      <c r="G60" s="62" t="str">
        <f>INDEX(Config!R:AJ,MATCH(D60,Config!R:R,0),Introduction!$D$12+1)</f>
        <v>Désinsectisation et dératisation</v>
      </c>
      <c r="H60" s="125"/>
      <c r="I60" s="136" t="str">
        <f>IF(H60="",IF(ISNA(INDEX(Config!M:N,MATCH(A60,Config!M:M,0),2)),"",IF(INDEX(Config!M:N,MATCH(A60,Config!M:M,0),2)=1,INDEX(Config!I:J,MATCH("A1",Config!I:I,0),2),"")),IF(LEN(H60)&gt;1000,INDEX(Config!R:AJ,MATCH("A5",Config!R:R,0),Introduction!$D$12+1),""))</f>
        <v xml:space="preserve">Le champ de saisie est obligatoire. </v>
      </c>
    </row>
    <row r="61" spans="1:9" ht="21" customHeight="1" x14ac:dyDescent="0.2">
      <c r="A61" s="110" t="s">
        <v>364</v>
      </c>
      <c r="B61" s="87" t="str">
        <f>IF(LEN(H61)&gt;255,H61,IF(ISNA(INDEX(Config!J:K,MATCH(H61,Config!J:J,0))),IF(H61="","",H61),INDEX(Config!J:K,MATCH(H61,Config!J:J,0),2)))</f>
        <v/>
      </c>
      <c r="C61" s="87" t="str">
        <f>INDEX(Config!M:O,MATCH(Checklist!A61,Config!M:M,0),3)</f>
        <v>yes/no</v>
      </c>
      <c r="D61" s="87">
        <v>55</v>
      </c>
      <c r="G61" s="66" t="str">
        <f>INDEX(Config!R:AJ,MATCH(D61,Config!R:R,0),Introduction!$D$12+1)</f>
        <v>Protection des cultures</v>
      </c>
      <c r="H61" s="125"/>
      <c r="I61" s="136" t="str">
        <f>IF(H61="",IF(ISNA(INDEX(Config!M:N,MATCH(A61,Config!M:M,0),2)),"",IF(INDEX(Config!M:N,MATCH(A61,Config!M:M,0),2)=1,INDEX(Config!I:J,MATCH("A1",Config!I:I,0),2),"")),IF(LEN(H61)&gt;1000,INDEX(Config!R:AJ,MATCH("A5",Config!R:R,0),Introduction!$D$12+1),""))</f>
        <v xml:space="preserve">Le champ de saisie est obligatoire. </v>
      </c>
    </row>
    <row r="62" spans="1:9" ht="21" customHeight="1" x14ac:dyDescent="0.2">
      <c r="A62" s="110" t="s">
        <v>365</v>
      </c>
      <c r="B62" s="87" t="str">
        <f>IF(LEN(H62)&gt;255,H62,IF(ISNA(INDEX(Config!J:K,MATCH(H62,Config!J:J,0))),IF(H62="","",H62),INDEX(Config!J:K,MATCH(H62,Config!J:J,0),2)))</f>
        <v/>
      </c>
      <c r="C62" s="87" t="str">
        <f>INDEX(Config!M:O,MATCH(Checklist!A62,Config!M:M,0),3)</f>
        <v>yes/no</v>
      </c>
      <c r="D62" s="87">
        <v>56</v>
      </c>
      <c r="G62" s="66" t="str">
        <f>INDEX(Config!R:AJ,MATCH(D62,Config!R:R,0),Introduction!$D$12+1)</f>
        <v>Récolte</v>
      </c>
      <c r="H62" s="125"/>
      <c r="I62" s="136" t="str">
        <f>IF(H62="",IF(ISNA(INDEX(Config!M:N,MATCH(A62,Config!M:M,0),2)),"",IF(INDEX(Config!M:N,MATCH(A62,Config!M:M,0),2)=1,INDEX(Config!I:J,MATCH("A1",Config!I:I,0),2),"")),IF(LEN(H62)&gt;1000,INDEX(Config!R:AJ,MATCH("A5",Config!R:R,0),Introduction!$D$12+1),""))</f>
        <v xml:space="preserve">Le champ de saisie est obligatoire. </v>
      </c>
    </row>
    <row r="63" spans="1:9" ht="21" customHeight="1" x14ac:dyDescent="0.2">
      <c r="A63" s="110" t="s">
        <v>366</v>
      </c>
      <c r="B63" s="87" t="str">
        <f>IF(LEN(H63)&gt;255,H63,IF(ISNA(INDEX(Config!J:K,MATCH(H63,Config!J:J,0))),IF(H63="","",H63),INDEX(Config!J:K,MATCH(H63,Config!J:J,0),2)))</f>
        <v/>
      </c>
      <c r="C63" s="87" t="str">
        <f>INDEX(Config!M:O,MATCH(Checklist!A63,Config!M:M,0),3)</f>
        <v>yes/no</v>
      </c>
      <c r="D63" s="87">
        <v>57</v>
      </c>
      <c r="G63" s="66" t="str">
        <f>INDEX(Config!R:AJ,MATCH(D63,Config!R:R,0),Introduction!$D$12+1)</f>
        <v>Autres</v>
      </c>
      <c r="H63" s="125"/>
      <c r="I63" s="136" t="str">
        <f>IF(H63="",IF(ISNA(INDEX(Config!M:N,MATCH(A63,Config!M:M,0),2)),"",IF(INDEX(Config!M:N,MATCH(A63,Config!M:M,0),2)=1,INDEX(Config!I:J,MATCH("A1",Config!I:I,0),2),"")),IF(LEN(H63)&gt;1000,INDEX(Config!R:AJ,MATCH("A5",Config!R:R,0),Introduction!$D$12+1),""))</f>
        <v xml:space="preserve">Le champ de saisie est obligatoire. </v>
      </c>
    </row>
    <row r="64" spans="1:9" ht="84.95" customHeight="1" x14ac:dyDescent="0.2">
      <c r="A64" s="110" t="s">
        <v>367</v>
      </c>
      <c r="B64" s="87" t="str">
        <f>IF(LEN(H64)&gt;255,H64,IF(ISNA(INDEX(Config!J:K,MATCH(H64,Config!J:J,0))),IF(H64="","",H64),INDEX(Config!J:K,MATCH(H64,Config!J:J,0),2)))</f>
        <v/>
      </c>
      <c r="C64" s="87" t="str">
        <f>INDEX(Config!M:O,MATCH(Checklist!A64,Config!M:M,0),3)</f>
        <v>string</v>
      </c>
      <c r="D64" s="87">
        <v>58</v>
      </c>
      <c r="G64" s="66" t="str">
        <f>INDEX(Config!R:AJ,MATCH(D64,Config!R:R,0),Introduction!$D$12+1)</f>
        <v>Autres (veuillez préciser):</v>
      </c>
      <c r="H64" s="72"/>
      <c r="I64" s="136" t="str">
        <f>IF(H64="",IF(ISNA(INDEX(Config!M:N,MATCH(A64,Config!M:M,0),2)),"",IF(INDEX(Config!M:N,MATCH(A64,Config!M:M,0),2)=1,INDEX(Config!I:J,MATCH("A1",Config!I:I,0),2),"")),IF(LEN(H64)&gt;1000,INDEX(Config!R:AJ,MATCH("A5",Config!R:R,0),Introduction!$D$12+1),""))</f>
        <v xml:space="preserve">Le champ de saisie est obligatoire. </v>
      </c>
    </row>
    <row r="65" spans="1:9" ht="42.95" customHeight="1" x14ac:dyDescent="0.2">
      <c r="B65" s="87" t="str">
        <f>IF(LEN(H65)&gt;255,H65,IF(ISNA(INDEX(Config!J:K,MATCH(H65,Config!J:J,0))),IF(H65="","",H65),INDEX(Config!J:K,MATCH(H65,Config!J:J,0),2)))</f>
        <v/>
      </c>
      <c r="C65" s="87" t="e">
        <f>INDEX(Config!M:O,MATCH(Checklist!A65,Config!M:M,0),3)</f>
        <v>#N/A</v>
      </c>
      <c r="D65" s="87">
        <v>59</v>
      </c>
      <c r="G65" s="63" t="str">
        <f>INDEX(Config!R:AJ,MATCH(D65,Config!R:R,0),Introduction!$D$12+1)</f>
        <v>Les activités sous-traitées sont-elles incluses dans l’évaluation GRASP?</v>
      </c>
      <c r="H65" s="100"/>
      <c r="I65" s="136" t="str">
        <f>IF(H65="",IF(ISNA(INDEX(Config!M:N,MATCH(A65,Config!M:M,0),2)),"",IF(INDEX(Config!M:N,MATCH(A65,Config!M:M,0),2)=1,INDEX(Config!I:J,MATCH("A1",Config!I:I,0),2),"")),IF(LEN(H65)&gt;1000,INDEX(Config!R:AJ,MATCH("A5",Config!R:R,0),Introduction!$D$12+1),""))</f>
        <v/>
      </c>
    </row>
    <row r="66" spans="1:9" ht="21" customHeight="1" x14ac:dyDescent="0.2">
      <c r="A66" s="110" t="s">
        <v>368</v>
      </c>
      <c r="B66" s="87" t="str">
        <f>IF(LEN(H66)&gt;255,H66,IF(ISNA(INDEX(Config!J:K,MATCH(H66,Config!J:J,0))),IF(H66="","",H66),INDEX(Config!J:K,MATCH(H66,Config!J:J,0),2)))</f>
        <v/>
      </c>
      <c r="C66" s="87" t="str">
        <f>INDEX(Config!M:O,MATCH(Checklist!A66,Config!M:M,0),3)</f>
        <v>yes/no/(N/A)</v>
      </c>
      <c r="D66" s="87">
        <v>60</v>
      </c>
      <c r="G66" s="62" t="str">
        <f>INDEX(Config!R:AJ,MATCH(D66,Config!R:R,0),Introduction!$D$12+1)</f>
        <v>Désinsectisation et dératisation</v>
      </c>
      <c r="H66" s="71"/>
      <c r="I66" s="136" t="str">
        <f>IF(H66="",IF(ISNA(INDEX(Config!M:N,MATCH(A66,Config!M:M,0),2)),"",IF(INDEX(Config!M:N,MATCH(A66,Config!M:M,0),2)=1,INDEX(Config!I:J,MATCH("A1",Config!I:I,0),2),"")),IF(LEN(H66)&gt;1000,INDEX(Config!R:AJ,MATCH("A5",Config!R:R,0),Introduction!$D$12+1),""))</f>
        <v xml:space="preserve">Le champ de saisie est obligatoire. </v>
      </c>
    </row>
    <row r="67" spans="1:9" ht="21" customHeight="1" x14ac:dyDescent="0.2">
      <c r="A67" s="110" t="s">
        <v>369</v>
      </c>
      <c r="B67" s="87" t="str">
        <f>IF(LEN(H67)&gt;255,H67,IF(ISNA(INDEX(Config!J:K,MATCH(H67,Config!J:J,0))),IF(H67="","",H67),INDEX(Config!J:K,MATCH(H67,Config!J:J,0),2)))</f>
        <v/>
      </c>
      <c r="C67" s="87" t="str">
        <f>INDEX(Config!M:O,MATCH(Checklist!A67,Config!M:M,0),3)</f>
        <v>yes/no/(N/A)</v>
      </c>
      <c r="D67" s="87">
        <v>61</v>
      </c>
      <c r="G67" s="66" t="str">
        <f>INDEX(Config!R:AJ,MATCH(D67,Config!R:R,0),Introduction!$D$12+1)</f>
        <v>Protection des cultures</v>
      </c>
      <c r="H67" s="71"/>
      <c r="I67" s="136" t="str">
        <f>IF(H67="",IF(ISNA(INDEX(Config!M:N,MATCH(A67,Config!M:M,0),2)),"",IF(INDEX(Config!M:N,MATCH(A67,Config!M:M,0),2)=1,INDEX(Config!I:J,MATCH("A1",Config!I:I,0),2),"")),IF(LEN(H67)&gt;1000,INDEX(Config!R:AJ,MATCH("A5",Config!R:R,0),Introduction!$D$12+1),""))</f>
        <v xml:space="preserve">Le champ de saisie est obligatoire. </v>
      </c>
    </row>
    <row r="68" spans="1:9" ht="21" customHeight="1" x14ac:dyDescent="0.2">
      <c r="A68" s="110" t="s">
        <v>370</v>
      </c>
      <c r="B68" s="87" t="str">
        <f>IF(LEN(H68)&gt;255,H68,IF(ISNA(INDEX(Config!J:K,MATCH(H68,Config!J:J,0))),IF(H68="","",H68),INDEX(Config!J:K,MATCH(H68,Config!J:J,0),2)))</f>
        <v/>
      </c>
      <c r="C68" s="87" t="str">
        <f>INDEX(Config!M:O,MATCH(Checklist!A68,Config!M:M,0),3)</f>
        <v>yes/no/(N/A)</v>
      </c>
      <c r="D68" s="87">
        <v>62</v>
      </c>
      <c r="G68" s="66" t="str">
        <f>INDEX(Config!R:AJ,MATCH(D68,Config!R:R,0),Introduction!$D$12+1)</f>
        <v>Récolte</v>
      </c>
      <c r="H68" s="71"/>
      <c r="I68" s="136" t="str">
        <f>IF(H68="",IF(ISNA(INDEX(Config!M:N,MATCH(A68,Config!M:M,0),2)),"",IF(INDEX(Config!M:N,MATCH(A68,Config!M:M,0),2)=1,INDEX(Config!I:J,MATCH("A1",Config!I:I,0),2),"")),IF(LEN(H68)&gt;1000,INDEX(Config!R:AJ,MATCH("A5",Config!R:R,0),Introduction!$D$12+1),""))</f>
        <v xml:space="preserve">Le champ de saisie est obligatoire. </v>
      </c>
    </row>
    <row r="69" spans="1:9" ht="84.95" customHeight="1" x14ac:dyDescent="0.2">
      <c r="A69" s="110" t="s">
        <v>371</v>
      </c>
      <c r="B69" s="87" t="str">
        <f>IF(LEN(H69)&gt;255,H69,IF(ISNA(INDEX(Config!J:K,MATCH(H69,Config!J:J,0))),IF(H69="","",H69),INDEX(Config!J:K,MATCH(H69,Config!J:J,0),2)))</f>
        <v/>
      </c>
      <c r="C69" s="87" t="str">
        <f>INDEX(Config!M:O,MATCH(Checklist!A69,Config!M:M,0),3)</f>
        <v>yes/no/(N/A)</v>
      </c>
      <c r="D69" s="87">
        <v>63</v>
      </c>
      <c r="G69" s="66" t="str">
        <f>INDEX(Config!R:AJ,MATCH(D69,Config!R:R,0),Introduction!$D$12+1)</f>
        <v>Autres (veuillez préciser):</v>
      </c>
      <c r="H69" s="71"/>
      <c r="I69" s="136" t="str">
        <f>IF(H69="",IF(ISNA(INDEX(Config!M:N,MATCH(A69,Config!M:M,0),2)),"",IF(INDEX(Config!M:N,MATCH(A69,Config!M:M,0),2)=1,INDEX(Config!I:J,MATCH("A1",Config!I:I,0),2),"")),IF(LEN(H69)&gt;1000,INDEX(Config!R:AJ,MATCH("A5",Config!R:R,0),Introduction!$D$12+1),""))</f>
        <v xml:space="preserve">Le champ de saisie est obligatoire. </v>
      </c>
    </row>
    <row r="70" spans="1:9" ht="21" customHeight="1" x14ac:dyDescent="0.2">
      <c r="B70" s="87" t="str">
        <f>IF(LEN(H70)&gt;255,H70,IF(ISNA(INDEX(Config!J:K,MATCH(H70,Config!J:J,0))),IF(H70="","",H70),INDEX(Config!J:K,MATCH(H70,Config!J:J,0),2)))</f>
        <v/>
      </c>
      <c r="G70" s="79"/>
      <c r="H70" s="80"/>
      <c r="I70" s="136" t="str">
        <f>IF(H70="",IF(ISNA(INDEX(Config!M:N,MATCH(A70,Config!M:M,0),2)),"",IF(INDEX(Config!M:N,MATCH(A70,Config!M:M,0),2)=1,INDEX(Config!I:J,MATCH("A1",Config!I:I,0),2),"")),IF(LEN(H70)&gt;1000,INDEX(Config!R:AJ,MATCH("A5",Config!R:R,0),Introduction!$D$12+1),""))</f>
        <v/>
      </c>
    </row>
    <row r="71" spans="1:9" ht="21" customHeight="1" x14ac:dyDescent="0.2">
      <c r="B71" s="87" t="str">
        <f>IF(LEN(H71)&gt;255,H71,IF(ISNA(INDEX(Config!J:K,MATCH(H71,Config!J:J,0))),IF(H71="","",H71),INDEX(Config!J:K,MATCH(H71,Config!J:J,0),2)))</f>
        <v/>
      </c>
      <c r="C71" s="87" t="e">
        <f>INDEX(Config!M:O,MATCH(Checklist!A71,Config!M:M,0),3)</f>
        <v>#N/A</v>
      </c>
      <c r="D71" s="87">
        <v>64</v>
      </c>
      <c r="G71" s="63" t="str">
        <f>INDEX(Config!R:AJ,MATCH(D71,Config!R:R,0),Introduction!$D$12+1)</f>
        <v>2. STRUCTURE DE L’EMPLOI</v>
      </c>
      <c r="H71" s="100"/>
      <c r="I71" s="136" t="str">
        <f>IF(H71="",IF(ISNA(INDEX(Config!M:N,MATCH(A71,Config!M:M,0),2)),"",IF(INDEX(Config!M:N,MATCH(A71,Config!M:M,0),2)=1,INDEX(Config!I:J,MATCH("A1",Config!I:I,0),2),"")),IF(LEN(H71)&gt;1000,INDEX(Config!R:AJ,MATCH("A5",Config!R:R,0),Introduction!$D$12+1),""))</f>
        <v/>
      </c>
    </row>
    <row r="72" spans="1:9" ht="21" customHeight="1" x14ac:dyDescent="0.2">
      <c r="A72" s="110" t="s">
        <v>372</v>
      </c>
      <c r="B72" s="87" t="str">
        <f>IF(LEN(H72)&gt;255,H72,IF(ISNA(INDEX(Config!J:K,MATCH(H72,Config!J:J,0))),IF(H72="","",H72),INDEX(Config!J:K,MATCH(H72,Config!J:J,0),2)))</f>
        <v/>
      </c>
      <c r="C72" s="87" t="str">
        <f>INDEX(Config!M:O,MATCH(Checklist!A72,Config!M:M,0),3)</f>
        <v>string</v>
      </c>
      <c r="D72" s="87">
        <v>65</v>
      </c>
      <c r="G72" s="62" t="str">
        <f>INDEX(Config!R:AJ,MATCH(D72,Config!R:R,0),Introduction!$D$12+1)</f>
        <v>Mois de haute saison (le cas échéant):</v>
      </c>
      <c r="H72" s="69"/>
      <c r="I72" s="136" t="str">
        <f>IF(H72="",IF(ISNA(INDEX(Config!M:N,MATCH(A72,Config!M:M,0),2)),"",IF(INDEX(Config!M:N,MATCH(A72,Config!M:M,0),2)=1,INDEX(Config!I:J,MATCH("A1",Config!I:I,0),2),"")),IF(LEN(H72)&gt;1000,INDEX(Config!R:AJ,MATCH("A5",Config!R:R,0),Introduction!$D$12+1),""))</f>
        <v/>
      </c>
    </row>
    <row r="73" spans="1:9" ht="42.95" customHeight="1" x14ac:dyDescent="0.2">
      <c r="A73" s="110" t="s">
        <v>373</v>
      </c>
      <c r="B73" s="87" t="str">
        <f>IF(LEN(H73)&gt;255,H73,IF(ISNA(INDEX(Config!J:K,MATCH(H73,Config!J:J,0))),IF(H73="","",H73),INDEX(Config!J:K,MATCH(H73,Config!J:J,0),2)))</f>
        <v/>
      </c>
      <c r="C73" s="87" t="str">
        <f>INDEX(Config!M:O,MATCH(Checklist!A73,Config!M:M,0),3)</f>
        <v>integer</v>
      </c>
      <c r="D73" s="87">
        <v>66</v>
      </c>
      <c r="G73" s="66" t="str">
        <f>INDEX(Config!R:AJ,MATCH(D73,Config!R:R,0),Introduction!$D$12+1)</f>
        <v>% de salariés vivant dans un logement fourni par l’entreprise (le cas échéant):</v>
      </c>
      <c r="H73" s="77"/>
      <c r="I73" s="136" t="str">
        <f>IF(H73="",IF(ISNA(INDEX(Config!M:N,MATCH(A73,Config!M:M,0),2)),"",IF(INDEX(Config!M:N,MATCH(A73,Config!M:M,0),2)=1,INDEX(Config!I:J,MATCH("A1",Config!I:I,0),2),"")),IF(LEN(H73)&gt;1000,INDEX(Config!R:AJ,MATCH("A5",Config!R:R,0),Introduction!$D$12+1),""))</f>
        <v/>
      </c>
    </row>
    <row r="74" spans="1:9" ht="21" customHeight="1" x14ac:dyDescent="0.2">
      <c r="A74" s="110" t="s">
        <v>374</v>
      </c>
      <c r="B74" s="87" t="str">
        <f>IF(LEN(H74)&gt;255,H74,IF(ISNA(INDEX(Config!J:K,MATCH(H74,Config!J:J,0))),IF(H74="","",H74),INDEX(Config!J:K,MATCH(H74,Config!J:J,0),2)))</f>
        <v/>
      </c>
      <c r="C74" s="87" t="str">
        <f>INDEX(Config!M:O,MATCH(Checklist!A74,Config!M:M,0),3)</f>
        <v>string</v>
      </c>
      <c r="D74" s="87">
        <v>67</v>
      </c>
      <c r="G74" s="65" t="str">
        <f>INDEX(Config!R:AJ,MATCH(D74,Config!R:R,0),Introduction!$D$12+1)</f>
        <v>Nationalités des salariés</v>
      </c>
      <c r="H74" s="72"/>
      <c r="I74" s="136" t="str">
        <f>IF(H74="",IF(ISNA(INDEX(Config!M:N,MATCH(A74,Config!M:M,0),2)),"",IF(INDEX(Config!M:N,MATCH(A74,Config!M:M,0),2)=1,INDEX(Config!I:J,MATCH("A1",Config!I:I,0),2),"")),IF(LEN(H74)&gt;1000,INDEX(Config!R:AJ,MATCH("A5",Config!R:R,0),Introduction!$D$12+1),""))</f>
        <v xml:space="preserve">Le champ de saisie est obligatoire. </v>
      </c>
    </row>
    <row r="75" spans="1:9" ht="21" customHeight="1" x14ac:dyDescent="0.2">
      <c r="B75" s="87" t="str">
        <f>IF(LEN(H75)&gt;255,H75,IF(ISNA(INDEX(Config!J:K,MATCH(H75,Config!J:J,0))),IF(H75="","",H75),INDEX(Config!J:K,MATCH(H75,Config!J:J,0),2)))</f>
        <v/>
      </c>
      <c r="C75" s="87" t="e">
        <f>INDEX(Config!M:O,MATCH(Checklist!A75,Config!M:M,0),3)</f>
        <v>#N/A</v>
      </c>
      <c r="D75" s="87">
        <v>68</v>
      </c>
      <c r="G75" s="63" t="str">
        <f>INDEX(Config!R:AJ,MATCH(D75,Config!R:R,0),Introduction!$D$12+1)</f>
        <v>Nombre total de salariés</v>
      </c>
      <c r="H75" s="100"/>
      <c r="I75" s="136" t="str">
        <f>IF(H75="",IF(ISNA(INDEX(Config!M:N,MATCH(A75,Config!M:M,0),2)),"",IF(INDEX(Config!M:N,MATCH(A75,Config!M:M,0),2)=1,INDEX(Config!I:J,MATCH("A1",Config!I:I,0),2),"")),IF(LEN(H75)&gt;1000,INDEX(Config!R:AJ,MATCH("A5",Config!R:R,0),Introduction!$D$12+1),""))</f>
        <v/>
      </c>
    </row>
    <row r="76" spans="1:9" ht="42.95" customHeight="1" x14ac:dyDescent="0.2">
      <c r="A76" s="110" t="s">
        <v>375</v>
      </c>
      <c r="B76" s="87" t="str">
        <f>IF(LEN(H76)&gt;255,H76,IF(ISNA(INDEX(Config!J:K,MATCH(H76,Config!J:J,0))),IF(H76="","",H76),INDEX(Config!J:K,MATCH(H76,Config!J:J,0),2)))</f>
        <v/>
      </c>
      <c r="C76" s="87" t="str">
        <f>INDEX(Config!M:O,MATCH(Checklist!A76,Config!M:M,0),3)</f>
        <v>integer</v>
      </c>
      <c r="D76" s="87">
        <v>69</v>
      </c>
      <c r="G76" s="62" t="str">
        <f>INDEX(Config!R:AJ,MATCH(D76,Config!R:R,0),Introduction!$D$12+1)</f>
        <v>Locaux - dans la production agricole - Permanents</v>
      </c>
      <c r="H76" s="143"/>
      <c r="I76" s="136" t="str">
        <f>IF(H76="",IF(ISNA(INDEX(Config!M:N,MATCH(A76,Config!M:M,0),2)),"",IF(INDEX(Config!M:N,MATCH(A76,Config!M:M,0),2)=1,INDEX(Config!I:J,MATCH("A1",Config!I:I,0),2),"")),IF(LEN(H76)&gt;1000,INDEX(Config!R:AJ,MATCH("A5",Config!R:R,0),Introduction!$D$12+1),""))</f>
        <v xml:space="preserve">Le champ de saisie est obligatoire. </v>
      </c>
    </row>
    <row r="77" spans="1:9" ht="42.95" customHeight="1" x14ac:dyDescent="0.2">
      <c r="A77" s="110" t="s">
        <v>376</v>
      </c>
      <c r="B77" s="87" t="str">
        <f>IF(LEN(H77)&gt;255,H77,IF(ISNA(INDEX(Config!J:K,MATCH(H77,Config!J:J,0))),IF(H77="","",H77),INDEX(Config!J:K,MATCH(H77,Config!J:J,0),2)))</f>
        <v/>
      </c>
      <c r="C77" s="87" t="str">
        <f>INDEX(Config!M:O,MATCH(Checklist!A77,Config!M:M,0),3)</f>
        <v>integer</v>
      </c>
      <c r="D77" s="87">
        <v>70</v>
      </c>
      <c r="G77" s="66" t="str">
        <f>INDEX(Config!R:AJ,MATCH(D77,Config!R:R,0),Introduction!$D$12+1)</f>
        <v>Locaux - dans la production agricole - Saisonniers</v>
      </c>
      <c r="H77" s="72"/>
      <c r="I77" s="136" t="str">
        <f>IF(H77="",IF(ISNA(INDEX(Config!M:N,MATCH(A77,Config!M:M,0),2)),"",IF(INDEX(Config!M:N,MATCH(A77,Config!M:M,0),2)=1,INDEX(Config!I:J,MATCH("A1",Config!I:I,0),2),"")),IF(LEN(H77)&gt;1000,INDEX(Config!R:AJ,MATCH("A5",Config!R:R,0),Introduction!$D$12+1),""))</f>
        <v xml:space="preserve">Le champ de saisie est obligatoire. </v>
      </c>
    </row>
    <row r="78" spans="1:9" ht="42.95" customHeight="1" x14ac:dyDescent="0.2">
      <c r="A78" s="110" t="s">
        <v>377</v>
      </c>
      <c r="B78" s="87" t="str">
        <f>IF(LEN(H78)&gt;255,H78,IF(ISNA(INDEX(Config!J:K,MATCH(H78,Config!J:J,0))),IF(H78="","",H78),INDEX(Config!J:K,MATCH(H78,Config!J:J,0),2)))</f>
        <v/>
      </c>
      <c r="C78" s="87" t="str">
        <f>INDEX(Config!M:O,MATCH(Checklist!A78,Config!M:M,0),3)</f>
        <v>integer</v>
      </c>
      <c r="D78" s="87">
        <v>71</v>
      </c>
      <c r="G78" s="66" t="str">
        <f>INDEX(Config!R:AJ,MATCH(D78,Config!R:R,0),Introduction!$D$12+1)</f>
        <v>Locaux - dans la production agricole - Agence</v>
      </c>
      <c r="H78" s="72"/>
      <c r="I78" s="136" t="str">
        <f>IF(H78="",IF(ISNA(INDEX(Config!M:N,MATCH(A78,Config!M:M,0),2)),"",IF(INDEX(Config!M:N,MATCH(A78,Config!M:M,0),2)=1,INDEX(Config!I:J,MATCH("A1",Config!I:I,0),2),"")),IF(LEN(H78)&gt;1000,INDEX(Config!R:AJ,MATCH("A5",Config!R:R,0),Introduction!$D$12+1),""))</f>
        <v xml:space="preserve">Le champ de saisie est obligatoire. </v>
      </c>
    </row>
    <row r="79" spans="1:9" ht="42.95" customHeight="1" x14ac:dyDescent="0.2">
      <c r="A79" s="110" t="s">
        <v>378</v>
      </c>
      <c r="B79" s="87" t="str">
        <f>IF(LEN(H79)&gt;255,H79,IF(ISNA(INDEX(Config!J:K,MATCH(H79,Config!J:J,0))),IF(H79="","",H79),INDEX(Config!J:K,MATCH(H79,Config!J:J,0),2)))</f>
        <v/>
      </c>
      <c r="C79" s="87" t="str">
        <f>INDEX(Config!M:O,MATCH(Checklist!A79,Config!M:M,0),3)</f>
        <v>integer</v>
      </c>
      <c r="D79" s="87">
        <v>72</v>
      </c>
      <c r="G79" s="66" t="str">
        <f>INDEX(Config!R:AJ,MATCH(D79,Config!R:R,0),Introduction!$D$12+1)</f>
        <v>Locaux - dans la ou les installation(s) de manutention des produits - Permanents</v>
      </c>
      <c r="H79" s="72"/>
      <c r="I79" s="136" t="str">
        <f>IF(H79="",IF(ISNA(INDEX(Config!M:N,MATCH(A79,Config!M:M,0),2)),"",IF(INDEX(Config!M:N,MATCH(A79,Config!M:M,0),2)=1,INDEX(Config!I:J,MATCH("A1",Config!I:I,0),2),"")),IF(LEN(H79)&gt;1000,INDEX(Config!R:AJ,MATCH("A5",Config!R:R,0),Introduction!$D$12+1),""))</f>
        <v xml:space="preserve">Le champ de saisie est obligatoire. </v>
      </c>
    </row>
    <row r="80" spans="1:9" ht="42.95" customHeight="1" x14ac:dyDescent="0.2">
      <c r="A80" s="110" t="s">
        <v>379</v>
      </c>
      <c r="B80" s="87" t="str">
        <f>IF(LEN(H80)&gt;255,H80,IF(ISNA(INDEX(Config!J:K,MATCH(H80,Config!J:J,0))),IF(H80="","",H80),INDEX(Config!J:K,MATCH(H80,Config!J:J,0),2)))</f>
        <v/>
      </c>
      <c r="C80" s="87" t="str">
        <f>INDEX(Config!M:O,MATCH(Checklist!A80,Config!M:M,0),3)</f>
        <v>integer</v>
      </c>
      <c r="D80" s="87">
        <v>73</v>
      </c>
      <c r="G80" s="66" t="str">
        <f>INDEX(Config!R:AJ,MATCH(D80,Config!R:R,0),Introduction!$D$12+1)</f>
        <v>Locaux - dans la ou les installation(s) de manutention des produits - Saisonniers</v>
      </c>
      <c r="H80" s="72"/>
      <c r="I80" s="136" t="str">
        <f>IF(H80="",IF(ISNA(INDEX(Config!M:N,MATCH(A80,Config!M:M,0),2)),"",IF(INDEX(Config!M:N,MATCH(A80,Config!M:M,0),2)=1,INDEX(Config!I:J,MATCH("A1",Config!I:I,0),2),"")),IF(LEN(H80)&gt;1000,INDEX(Config!R:AJ,MATCH("A5",Config!R:R,0),Introduction!$D$12+1),""))</f>
        <v xml:space="preserve">Le champ de saisie est obligatoire. </v>
      </c>
    </row>
    <row r="81" spans="1:9" ht="42.95" customHeight="1" x14ac:dyDescent="0.2">
      <c r="A81" s="110" t="s">
        <v>380</v>
      </c>
      <c r="B81" s="87" t="str">
        <f>IF(LEN(H81)&gt;255,H81,IF(ISNA(INDEX(Config!J:K,MATCH(H81,Config!J:J,0))),IF(H81="","",H81),INDEX(Config!J:K,MATCH(H81,Config!J:J,0),2)))</f>
        <v/>
      </c>
      <c r="C81" s="87" t="str">
        <f>INDEX(Config!M:O,MATCH(Checklist!A81,Config!M:M,0),3)</f>
        <v>integer</v>
      </c>
      <c r="D81" s="87">
        <v>74</v>
      </c>
      <c r="G81" s="66" t="str">
        <f>INDEX(Config!R:AJ,MATCH(D81,Config!R:R,0),Introduction!$D$12+1)</f>
        <v>Locaux - dans la ou les installation(s) de manutention des produits - Agence</v>
      </c>
      <c r="H81" s="72"/>
      <c r="I81" s="136" t="str">
        <f>IF(H81="",IF(ISNA(INDEX(Config!M:N,MATCH(A81,Config!M:M,0),2)),"",IF(INDEX(Config!M:N,MATCH(A81,Config!M:M,0),2)=1,INDEX(Config!I:J,MATCH("A1",Config!I:I,0),2),"")),IF(LEN(H81)&gt;1000,INDEX(Config!R:AJ,MATCH("A5",Config!R:R,0),Introduction!$D$12+1),""))</f>
        <v xml:space="preserve">Le champ de saisie est obligatoire. </v>
      </c>
    </row>
    <row r="82" spans="1:9" ht="42.95" customHeight="1" x14ac:dyDescent="0.2">
      <c r="A82" s="110" t="s">
        <v>381</v>
      </c>
      <c r="B82" s="87" t="str">
        <f>IF(LEN(H82)&gt;255,H82,IF(ISNA(INDEX(Config!J:K,MATCH(H82,Config!J:J,0))),IF(H82="","",H82),INDEX(Config!J:K,MATCH(H82,Config!J:J,0),2)))</f>
        <v/>
      </c>
      <c r="C82" s="87" t="str">
        <f>INDEX(Config!M:O,MATCH(Checklist!A82,Config!M:M,0),3)</f>
        <v>integer</v>
      </c>
      <c r="D82" s="87">
        <v>75</v>
      </c>
      <c r="G82" s="66" t="str">
        <f>INDEX(Config!R:AJ,MATCH(D82,Config!R:R,0),Introduction!$D$12+1)</f>
        <v>Locaux - Total - Permanents</v>
      </c>
      <c r="H82" s="72"/>
      <c r="I82" s="136" t="str">
        <f>IF(H82="",IF(ISNA(INDEX(Config!M:N,MATCH(A82,Config!M:M,0),2)),"",IF(INDEX(Config!M:N,MATCH(A82,Config!M:M,0),2)=1,INDEX(Config!I:J,MATCH("A1",Config!I:I,0),2),"")),IF(LEN(H82)&gt;1000,INDEX(Config!R:AJ,MATCH("A5",Config!R:R,0),Introduction!$D$12+1),""))</f>
        <v xml:space="preserve">Le champ de saisie est obligatoire. </v>
      </c>
    </row>
    <row r="83" spans="1:9" ht="42.95" customHeight="1" x14ac:dyDescent="0.2">
      <c r="A83" s="110" t="s">
        <v>382</v>
      </c>
      <c r="B83" s="87" t="str">
        <f>IF(LEN(H83)&gt;255,H83,IF(ISNA(INDEX(Config!J:K,MATCH(H83,Config!J:J,0))),IF(H83="","",H83),INDEX(Config!J:K,MATCH(H83,Config!J:J,0),2)))</f>
        <v/>
      </c>
      <c r="C83" s="87" t="str">
        <f>INDEX(Config!M:O,MATCH(Checklist!A83,Config!M:M,0),3)</f>
        <v>integer</v>
      </c>
      <c r="D83" s="87">
        <v>76</v>
      </c>
      <c r="G83" s="66" t="str">
        <f>INDEX(Config!R:AJ,MATCH(D83,Config!R:R,0),Introduction!$D$12+1)</f>
        <v>Locaux - Total - Saisonniers</v>
      </c>
      <c r="H83" s="72"/>
      <c r="I83" s="136" t="str">
        <f>IF(H83="",IF(ISNA(INDEX(Config!M:N,MATCH(A83,Config!M:M,0),2)),"",IF(INDEX(Config!M:N,MATCH(A83,Config!M:M,0),2)=1,INDEX(Config!I:J,MATCH("A1",Config!I:I,0),2),"")),IF(LEN(H83)&gt;1000,INDEX(Config!R:AJ,MATCH("A5",Config!R:R,0),Introduction!$D$12+1),""))</f>
        <v xml:space="preserve">Le champ de saisie est obligatoire. </v>
      </c>
    </row>
    <row r="84" spans="1:9" ht="42.95" customHeight="1" x14ac:dyDescent="0.2">
      <c r="A84" s="110" t="s">
        <v>383</v>
      </c>
      <c r="B84" s="87" t="str">
        <f>IF(LEN(H84)&gt;255,H84,IF(ISNA(INDEX(Config!J:K,MATCH(H84,Config!J:J,0))),IF(H84="","",H84),INDEX(Config!J:K,MATCH(H84,Config!J:J,0),2)))</f>
        <v/>
      </c>
      <c r="C84" s="87" t="str">
        <f>INDEX(Config!M:O,MATCH(Checklist!A84,Config!M:M,0),3)</f>
        <v>integer</v>
      </c>
      <c r="D84" s="87">
        <v>77</v>
      </c>
      <c r="G84" s="66" t="str">
        <f>INDEX(Config!R:AJ,MATCH(D84,Config!R:R,0),Introduction!$D$12+1)</f>
        <v>Locaux - Total - Agence</v>
      </c>
      <c r="H84" s="72"/>
      <c r="I84" s="136" t="str">
        <f>IF(H84="",IF(ISNA(INDEX(Config!M:N,MATCH(A84,Config!M:M,0),2)),"",IF(INDEX(Config!M:N,MATCH(A84,Config!M:M,0),2)=1,INDEX(Config!I:J,MATCH("A1",Config!I:I,0),2),"")),IF(LEN(H84)&gt;1000,INDEX(Config!R:AJ,MATCH("A5",Config!R:R,0),Introduction!$D$12+1),""))</f>
        <v xml:space="preserve">Le champ de saisie est obligatoire. </v>
      </c>
    </row>
    <row r="85" spans="1:9" ht="42.95" customHeight="1" x14ac:dyDescent="0.2">
      <c r="A85" s="110" t="s">
        <v>384</v>
      </c>
      <c r="B85" s="87" t="str">
        <f>IF(LEN(H85)&gt;255,H85,IF(ISNA(INDEX(Config!J:K,MATCH(H85,Config!J:J,0))),IF(H85="","",H85),INDEX(Config!J:K,MATCH(H85,Config!J:J,0),2)))</f>
        <v/>
      </c>
      <c r="C85" s="87" t="str">
        <f>INDEX(Config!M:O,MATCH(Checklist!A85,Config!M:M,0),3)</f>
        <v>integer</v>
      </c>
      <c r="D85" s="87">
        <v>78</v>
      </c>
      <c r="G85" s="66" t="str">
        <f>INDEX(Config!R:AJ,MATCH(D85,Config!R:R,0),Introduction!$D$12+1)</f>
        <v>Migrants transfrontières - dans la production agricole - Permanents</v>
      </c>
      <c r="H85" s="72"/>
      <c r="I85" s="136" t="str">
        <f>IF(H85="",IF(ISNA(INDEX(Config!M:N,MATCH(A85,Config!M:M,0),2)),"",IF(INDEX(Config!M:N,MATCH(A85,Config!M:M,0),2)=1,INDEX(Config!I:J,MATCH("A1",Config!I:I,0),2),"")),IF(LEN(H85)&gt;1000,INDEX(Config!R:AJ,MATCH("A5",Config!R:R,0),Introduction!$D$12+1),""))</f>
        <v xml:space="preserve">Le champ de saisie est obligatoire. </v>
      </c>
    </row>
    <row r="86" spans="1:9" ht="42.95" customHeight="1" x14ac:dyDescent="0.2">
      <c r="A86" s="110" t="s">
        <v>385</v>
      </c>
      <c r="B86" s="87" t="str">
        <f>IF(LEN(H86)&gt;255,H86,IF(ISNA(INDEX(Config!J:K,MATCH(H86,Config!J:J,0))),IF(H86="","",H86),INDEX(Config!J:K,MATCH(H86,Config!J:J,0),2)))</f>
        <v/>
      </c>
      <c r="C86" s="87" t="str">
        <f>INDEX(Config!M:O,MATCH(Checklist!A86,Config!M:M,0),3)</f>
        <v>integer</v>
      </c>
      <c r="D86" s="87">
        <v>79</v>
      </c>
      <c r="G86" s="66" t="str">
        <f>INDEX(Config!R:AJ,MATCH(D86,Config!R:R,0),Introduction!$D$12+1)</f>
        <v>Migrants transfrontières - dans la production agricole - Saisonniers</v>
      </c>
      <c r="H86" s="72"/>
      <c r="I86" s="136" t="str">
        <f>IF(H86="",IF(ISNA(INDEX(Config!M:N,MATCH(A86,Config!M:M,0),2)),"",IF(INDEX(Config!M:N,MATCH(A86,Config!M:M,0),2)=1,INDEX(Config!I:J,MATCH("A1",Config!I:I,0),2),"")),IF(LEN(H86)&gt;1000,INDEX(Config!R:AJ,MATCH("A5",Config!R:R,0),Introduction!$D$12+1),""))</f>
        <v xml:space="preserve">Le champ de saisie est obligatoire. </v>
      </c>
    </row>
    <row r="87" spans="1:9" ht="42.95" customHeight="1" x14ac:dyDescent="0.2">
      <c r="A87" s="110" t="s">
        <v>386</v>
      </c>
      <c r="B87" s="87" t="str">
        <f>IF(LEN(H87)&gt;255,H87,IF(ISNA(INDEX(Config!J:K,MATCH(H87,Config!J:J,0))),IF(H87="","",H87),INDEX(Config!J:K,MATCH(H87,Config!J:J,0),2)))</f>
        <v/>
      </c>
      <c r="C87" s="87" t="str">
        <f>INDEX(Config!M:O,MATCH(Checklist!A87,Config!M:M,0),3)</f>
        <v>integer</v>
      </c>
      <c r="D87" s="87">
        <v>80</v>
      </c>
      <c r="G87" s="66" t="str">
        <f>INDEX(Config!R:AJ,MATCH(D87,Config!R:R,0),Introduction!$D$12+1)</f>
        <v>Migrants transfrontières - dans la production agricole - Agence</v>
      </c>
      <c r="H87" s="72"/>
      <c r="I87" s="136" t="str">
        <f>IF(H87="",IF(ISNA(INDEX(Config!M:N,MATCH(A87,Config!M:M,0),2)),"",IF(INDEX(Config!M:N,MATCH(A87,Config!M:M,0),2)=1,INDEX(Config!I:J,MATCH("A1",Config!I:I,0),2),"")),IF(LEN(H87)&gt;1000,INDEX(Config!R:AJ,MATCH("A5",Config!R:R,0),Introduction!$D$12+1),""))</f>
        <v xml:space="preserve">Le champ de saisie est obligatoire. </v>
      </c>
    </row>
    <row r="88" spans="1:9" ht="42.95" customHeight="1" x14ac:dyDescent="0.2">
      <c r="A88" s="110" t="s">
        <v>387</v>
      </c>
      <c r="B88" s="87" t="str">
        <f>IF(LEN(H88)&gt;255,H88,IF(ISNA(INDEX(Config!J:K,MATCH(H88,Config!J:J,0))),IF(H88="","",H88),INDEX(Config!J:K,MATCH(H88,Config!J:J,0),2)))</f>
        <v/>
      </c>
      <c r="C88" s="87" t="str">
        <f>INDEX(Config!M:O,MATCH(Checklist!A88,Config!M:M,0),3)</f>
        <v>integer</v>
      </c>
      <c r="D88" s="87">
        <v>81</v>
      </c>
      <c r="G88" s="66" t="str">
        <f>INDEX(Config!R:AJ,MATCH(D88,Config!R:R,0),Introduction!$D$12+1)</f>
        <v>Migrants transfrontières - dans la ou les installation(s) de manutention des produits - Permanents</v>
      </c>
      <c r="H88" s="72"/>
      <c r="I88" s="136" t="str">
        <f>IF(H88="",IF(ISNA(INDEX(Config!M:N,MATCH(A88,Config!M:M,0),2)),"",IF(INDEX(Config!M:N,MATCH(A88,Config!M:M,0),2)=1,INDEX(Config!I:J,MATCH("A1",Config!I:I,0),2),"")),IF(LEN(H88)&gt;1000,INDEX(Config!R:AJ,MATCH("A5",Config!R:R,0),Introduction!$D$12+1),""))</f>
        <v xml:space="preserve">Le champ de saisie est obligatoire. </v>
      </c>
    </row>
    <row r="89" spans="1:9" ht="42.95" customHeight="1" x14ac:dyDescent="0.2">
      <c r="A89" s="110" t="s">
        <v>388</v>
      </c>
      <c r="B89" s="87" t="str">
        <f>IF(LEN(H89)&gt;255,H89,IF(ISNA(INDEX(Config!J:K,MATCH(H89,Config!J:J,0))),IF(H89="","",H89),INDEX(Config!J:K,MATCH(H89,Config!J:J,0),2)))</f>
        <v/>
      </c>
      <c r="C89" s="87" t="str">
        <f>INDEX(Config!M:O,MATCH(Checklist!A89,Config!M:M,0),3)</f>
        <v>integer</v>
      </c>
      <c r="D89" s="87">
        <v>82</v>
      </c>
      <c r="G89" s="66" t="str">
        <f>INDEX(Config!R:AJ,MATCH(D89,Config!R:R,0),Introduction!$D$12+1)</f>
        <v>Migrants transfrontières - dans la ou les installation(s) de manutention des produits - Saisonniers</v>
      </c>
      <c r="H89" s="72"/>
      <c r="I89" s="136" t="str">
        <f>IF(H89="",IF(ISNA(INDEX(Config!M:N,MATCH(A89,Config!M:M,0),2)),"",IF(INDEX(Config!M:N,MATCH(A89,Config!M:M,0),2)=1,INDEX(Config!I:J,MATCH("A1",Config!I:I,0),2),"")),IF(LEN(H89)&gt;1000,INDEX(Config!R:AJ,MATCH("A5",Config!R:R,0),Introduction!$D$12+1),""))</f>
        <v xml:space="preserve">Le champ de saisie est obligatoire. </v>
      </c>
    </row>
    <row r="90" spans="1:9" ht="42.95" customHeight="1" x14ac:dyDescent="0.2">
      <c r="A90" s="110" t="s">
        <v>389</v>
      </c>
      <c r="B90" s="87" t="str">
        <f>IF(LEN(H90)&gt;255,H90,IF(ISNA(INDEX(Config!J:K,MATCH(H90,Config!J:J,0))),IF(H90="","",H90),INDEX(Config!J:K,MATCH(H90,Config!J:J,0),2)))</f>
        <v/>
      </c>
      <c r="C90" s="87" t="str">
        <f>INDEX(Config!M:O,MATCH(Checklist!A90,Config!M:M,0),3)</f>
        <v>integer</v>
      </c>
      <c r="D90" s="87">
        <v>83</v>
      </c>
      <c r="G90" s="66" t="str">
        <f>INDEX(Config!R:AJ,MATCH(D90,Config!R:R,0),Introduction!$D$12+1)</f>
        <v>Migrants transfrontières - dans la ou les installation(s) de manutention des produits - Agence</v>
      </c>
      <c r="H90" s="72"/>
      <c r="I90" s="136" t="str">
        <f>IF(H90="",IF(ISNA(INDEX(Config!M:N,MATCH(A90,Config!M:M,0),2)),"",IF(INDEX(Config!M:N,MATCH(A90,Config!M:M,0),2)=1,INDEX(Config!I:J,MATCH("A1",Config!I:I,0),2),"")),IF(LEN(H90)&gt;1000,INDEX(Config!R:AJ,MATCH("A5",Config!R:R,0),Introduction!$D$12+1),""))</f>
        <v xml:space="preserve">Le champ de saisie est obligatoire. </v>
      </c>
    </row>
    <row r="91" spans="1:9" ht="42.95" customHeight="1" x14ac:dyDescent="0.2">
      <c r="A91" s="110" t="s">
        <v>390</v>
      </c>
      <c r="B91" s="87" t="str">
        <f>IF(LEN(H91)&gt;255,H91,IF(ISNA(INDEX(Config!J:K,MATCH(H91,Config!J:J,0))),IF(H91="","",H91),INDEX(Config!J:K,MATCH(H91,Config!J:J,0),2)))</f>
        <v/>
      </c>
      <c r="C91" s="87" t="str">
        <f>INDEX(Config!M:O,MATCH(Checklist!A91,Config!M:M,0),3)</f>
        <v>integer</v>
      </c>
      <c r="D91" s="87">
        <v>84</v>
      </c>
      <c r="G91" s="66" t="str">
        <f>INDEX(Config!R:AJ,MATCH(D91,Config!R:R,0),Introduction!$D$12+1)</f>
        <v>Migrants transfrontières - Total - Permanents</v>
      </c>
      <c r="H91" s="72"/>
      <c r="I91" s="136" t="str">
        <f>IF(H91="",IF(ISNA(INDEX(Config!M:N,MATCH(A91,Config!M:M,0),2)),"",IF(INDEX(Config!M:N,MATCH(A91,Config!M:M,0),2)=1,INDEX(Config!I:J,MATCH("A1",Config!I:I,0),2),"")),IF(LEN(H91)&gt;1000,INDEX(Config!R:AJ,MATCH("A5",Config!R:R,0),Introduction!$D$12+1),""))</f>
        <v xml:space="preserve">Le champ de saisie est obligatoire. </v>
      </c>
    </row>
    <row r="92" spans="1:9" ht="42.95" customHeight="1" x14ac:dyDescent="0.2">
      <c r="A92" s="110" t="s">
        <v>391</v>
      </c>
      <c r="B92" s="87" t="str">
        <f>IF(LEN(H92)&gt;255,H92,IF(ISNA(INDEX(Config!J:K,MATCH(H92,Config!J:J,0))),IF(H92="","",H92),INDEX(Config!J:K,MATCH(H92,Config!J:J,0),2)))</f>
        <v/>
      </c>
      <c r="C92" s="87" t="str">
        <f>INDEX(Config!M:O,MATCH(Checklist!A92,Config!M:M,0),3)</f>
        <v>integer</v>
      </c>
      <c r="D92" s="87">
        <v>85</v>
      </c>
      <c r="G92" s="66" t="str">
        <f>INDEX(Config!R:AJ,MATCH(D92,Config!R:R,0),Introduction!$D$12+1)</f>
        <v>Migrants transfrontières - Total - Saisonniers</v>
      </c>
      <c r="H92" s="72"/>
      <c r="I92" s="136" t="str">
        <f>IF(H92="",IF(ISNA(INDEX(Config!M:N,MATCH(A92,Config!M:M,0),2)),"",IF(INDEX(Config!M:N,MATCH(A92,Config!M:M,0),2)=1,INDEX(Config!I:J,MATCH("A1",Config!I:I,0),2),"")),IF(LEN(H92)&gt;1000,INDEX(Config!R:AJ,MATCH("A5",Config!R:R,0),Introduction!$D$12+1),""))</f>
        <v xml:space="preserve">Le champ de saisie est obligatoire. </v>
      </c>
    </row>
    <row r="93" spans="1:9" ht="42.95" customHeight="1" x14ac:dyDescent="0.2">
      <c r="A93" s="110" t="s">
        <v>392</v>
      </c>
      <c r="B93" s="87" t="str">
        <f>IF(LEN(H93)&gt;255,H93,IF(ISNA(INDEX(Config!J:K,MATCH(H93,Config!J:J,0))),IF(H93="","",H93),INDEX(Config!J:K,MATCH(H93,Config!J:J,0),2)))</f>
        <v/>
      </c>
      <c r="C93" s="87" t="str">
        <f>INDEX(Config!M:O,MATCH(Checklist!A93,Config!M:M,0),3)</f>
        <v>integer</v>
      </c>
      <c r="D93" s="87">
        <v>86</v>
      </c>
      <c r="G93" s="66" t="str">
        <f>INDEX(Config!R:AJ,MATCH(D93,Config!R:R,0),Introduction!$D$12+1)</f>
        <v>Migrants transfrontières - Total - Agence</v>
      </c>
      <c r="H93" s="72"/>
      <c r="I93" s="136" t="str">
        <f>IF(H93="",IF(ISNA(INDEX(Config!M:N,MATCH(A93,Config!M:M,0),2)),"",IF(INDEX(Config!M:N,MATCH(A93,Config!M:M,0),2)=1,INDEX(Config!I:J,MATCH("A1",Config!I:I,0),2),"")),IF(LEN(H93)&gt;1000,INDEX(Config!R:AJ,MATCH("A5",Config!R:R,0),Introduction!$D$12+1),""))</f>
        <v xml:space="preserve">Le champ de saisie est obligatoire. </v>
      </c>
    </row>
    <row r="94" spans="1:9" ht="42.95" customHeight="1" x14ac:dyDescent="0.2">
      <c r="A94" s="110" t="s">
        <v>393</v>
      </c>
      <c r="B94" s="87" t="str">
        <f>IF(LEN(H94)&gt;255,H94,IF(ISNA(INDEX(Config!J:K,MATCH(H94,Config!J:J,0))),IF(H94="","",H94),INDEX(Config!J:K,MATCH(H94,Config!J:J,0),2)))</f>
        <v/>
      </c>
      <c r="C94" s="87" t="str">
        <f>INDEX(Config!M:O,MATCH(Checklist!A94,Config!M:M,0),3)</f>
        <v>integer</v>
      </c>
      <c r="D94" s="87">
        <v>87</v>
      </c>
      <c r="G94" s="66" t="str">
        <f>INDEX(Config!R:AJ,MATCH(D94,Config!R:R,0),Introduction!$D$12+1)</f>
        <v>Migrants nationaux - dans la production agricole - Permanents</v>
      </c>
      <c r="H94" s="72"/>
      <c r="I94" s="136" t="str">
        <f>IF(H94="",IF(ISNA(INDEX(Config!M:N,MATCH(A94,Config!M:M,0),2)),"",IF(INDEX(Config!M:N,MATCH(A94,Config!M:M,0),2)=1,INDEX(Config!I:J,MATCH("A1",Config!I:I,0),2),"")),IF(LEN(H94)&gt;1000,INDEX(Config!R:AJ,MATCH("A5",Config!R:R,0),Introduction!$D$12+1),""))</f>
        <v xml:space="preserve">Le champ de saisie est obligatoire. </v>
      </c>
    </row>
    <row r="95" spans="1:9" ht="42.95" customHeight="1" x14ac:dyDescent="0.2">
      <c r="A95" s="110" t="s">
        <v>394</v>
      </c>
      <c r="B95" s="87" t="str">
        <f>IF(LEN(H95)&gt;255,H95,IF(ISNA(INDEX(Config!J:K,MATCH(H95,Config!J:J,0))),IF(H95="","",H95),INDEX(Config!J:K,MATCH(H95,Config!J:J,0),2)))</f>
        <v/>
      </c>
      <c r="C95" s="87" t="str">
        <f>INDEX(Config!M:O,MATCH(Checklist!A95,Config!M:M,0),3)</f>
        <v>integer</v>
      </c>
      <c r="D95" s="87">
        <v>88</v>
      </c>
      <c r="G95" s="66" t="str">
        <f>INDEX(Config!R:AJ,MATCH(D95,Config!R:R,0),Introduction!$D$12+1)</f>
        <v>Migrants nationaux - dans la production agricole - Saisonniers</v>
      </c>
      <c r="H95" s="72"/>
      <c r="I95" s="136" t="str">
        <f>IF(H95="",IF(ISNA(INDEX(Config!M:N,MATCH(A95,Config!M:M,0),2)),"",IF(INDEX(Config!M:N,MATCH(A95,Config!M:M,0),2)=1,INDEX(Config!I:J,MATCH("A1",Config!I:I,0),2),"")),IF(LEN(H95)&gt;1000,INDEX(Config!R:AJ,MATCH("A5",Config!R:R,0),Introduction!$D$12+1),""))</f>
        <v xml:space="preserve">Le champ de saisie est obligatoire. </v>
      </c>
    </row>
    <row r="96" spans="1:9" ht="42.95" customHeight="1" x14ac:dyDescent="0.2">
      <c r="A96" s="110" t="s">
        <v>395</v>
      </c>
      <c r="B96" s="87" t="str">
        <f>IF(LEN(H96)&gt;255,H96,IF(ISNA(INDEX(Config!J:K,MATCH(H96,Config!J:J,0))),IF(H96="","",H96),INDEX(Config!J:K,MATCH(H96,Config!J:J,0),2)))</f>
        <v/>
      </c>
      <c r="C96" s="87" t="str">
        <f>INDEX(Config!M:O,MATCH(Checklist!A96,Config!M:M,0),3)</f>
        <v>integer</v>
      </c>
      <c r="D96" s="87">
        <v>89</v>
      </c>
      <c r="G96" s="66" t="str">
        <f>INDEX(Config!R:AJ,MATCH(D96,Config!R:R,0),Introduction!$D$12+1)</f>
        <v>Migrants nationaux - dans la production agricole - Agence</v>
      </c>
      <c r="H96" s="72"/>
      <c r="I96" s="136" t="str">
        <f>IF(H96="",IF(ISNA(INDEX(Config!M:N,MATCH(A96,Config!M:M,0),2)),"",IF(INDEX(Config!M:N,MATCH(A96,Config!M:M,0),2)=1,INDEX(Config!I:J,MATCH("A1",Config!I:I,0),2),"")),IF(LEN(H96)&gt;1000,INDEX(Config!R:AJ,MATCH("A5",Config!R:R,0),Introduction!$D$12+1),""))</f>
        <v xml:space="preserve">Le champ de saisie est obligatoire. </v>
      </c>
    </row>
    <row r="97" spans="1:9" ht="42.95" customHeight="1" x14ac:dyDescent="0.2">
      <c r="A97" s="110" t="s">
        <v>396</v>
      </c>
      <c r="B97" s="87" t="str">
        <f>IF(LEN(H97)&gt;255,H97,IF(ISNA(INDEX(Config!J:K,MATCH(H97,Config!J:J,0))),IF(H97="","",H97),INDEX(Config!J:K,MATCH(H97,Config!J:J,0),2)))</f>
        <v/>
      </c>
      <c r="C97" s="87" t="str">
        <f>INDEX(Config!M:O,MATCH(Checklist!A97,Config!M:M,0),3)</f>
        <v>integer</v>
      </c>
      <c r="D97" s="87">
        <v>90</v>
      </c>
      <c r="G97" s="66" t="str">
        <f>INDEX(Config!R:AJ,MATCH(D97,Config!R:R,0),Introduction!$D$12+1)</f>
        <v>Migrants nationaux - dans la ou les installation(s) de manutention des produits - Permanents</v>
      </c>
      <c r="H97" s="72"/>
      <c r="I97" s="136" t="str">
        <f>IF(H97="",IF(ISNA(INDEX(Config!M:N,MATCH(A97,Config!M:M,0),2)),"",IF(INDEX(Config!M:N,MATCH(A97,Config!M:M,0),2)=1,INDEX(Config!I:J,MATCH("A1",Config!I:I,0),2),"")),IF(LEN(H97)&gt;1000,INDEX(Config!R:AJ,MATCH("A5",Config!R:R,0),Introduction!$D$12+1),""))</f>
        <v xml:space="preserve">Le champ de saisie est obligatoire. </v>
      </c>
    </row>
    <row r="98" spans="1:9" ht="42.95" customHeight="1" x14ac:dyDescent="0.2">
      <c r="A98" s="110" t="s">
        <v>397</v>
      </c>
      <c r="B98" s="87" t="str">
        <f>IF(LEN(H98)&gt;255,H98,IF(ISNA(INDEX(Config!J:K,MATCH(H98,Config!J:J,0))),IF(H98="","",H98),INDEX(Config!J:K,MATCH(H98,Config!J:J,0),2)))</f>
        <v/>
      </c>
      <c r="C98" s="87" t="str">
        <f>INDEX(Config!M:O,MATCH(Checklist!A98,Config!M:M,0),3)</f>
        <v>integer</v>
      </c>
      <c r="D98" s="87">
        <v>91</v>
      </c>
      <c r="G98" s="66" t="str">
        <f>INDEX(Config!R:AJ,MATCH(D98,Config!R:R,0),Introduction!$D$12+1)</f>
        <v>Migrants nationaux - dans la ou les installation(s) de manutention des produits - Saisonniers</v>
      </c>
      <c r="H98" s="72"/>
      <c r="I98" s="136" t="str">
        <f>IF(H98="",IF(ISNA(INDEX(Config!M:N,MATCH(A98,Config!M:M,0),2)),"",IF(INDEX(Config!M:N,MATCH(A98,Config!M:M,0),2)=1,INDEX(Config!I:J,MATCH("A1",Config!I:I,0),2),"")),IF(LEN(H98)&gt;1000,INDEX(Config!R:AJ,MATCH("A5",Config!R:R,0),Introduction!$D$12+1),""))</f>
        <v xml:space="preserve">Le champ de saisie est obligatoire. </v>
      </c>
    </row>
    <row r="99" spans="1:9" ht="42.95" customHeight="1" x14ac:dyDescent="0.2">
      <c r="A99" s="110" t="s">
        <v>398</v>
      </c>
      <c r="B99" s="87" t="str">
        <f>IF(LEN(H99)&gt;255,H99,IF(ISNA(INDEX(Config!J:K,MATCH(H99,Config!J:J,0))),IF(H99="","",H99),INDEX(Config!J:K,MATCH(H99,Config!J:J,0),2)))</f>
        <v/>
      </c>
      <c r="C99" s="87" t="str">
        <f>INDEX(Config!M:O,MATCH(Checklist!A99,Config!M:M,0),3)</f>
        <v>integer</v>
      </c>
      <c r="D99" s="87">
        <v>92</v>
      </c>
      <c r="G99" s="66" t="str">
        <f>INDEX(Config!R:AJ,MATCH(D99,Config!R:R,0),Introduction!$D$12+1)</f>
        <v>Migrants nationaux - dans la ou les installation(s) de manutention des produits - Agence</v>
      </c>
      <c r="H99" s="72"/>
      <c r="I99" s="136" t="str">
        <f>IF(H99="",IF(ISNA(INDEX(Config!M:N,MATCH(A99,Config!M:M,0),2)),"",IF(INDEX(Config!M:N,MATCH(A99,Config!M:M,0),2)=1,INDEX(Config!I:J,MATCH("A1",Config!I:I,0),2),"")),IF(LEN(H99)&gt;1000,INDEX(Config!R:AJ,MATCH("A5",Config!R:R,0),Introduction!$D$12+1),""))</f>
        <v xml:space="preserve">Le champ de saisie est obligatoire. </v>
      </c>
    </row>
    <row r="100" spans="1:9" ht="42.95" customHeight="1" x14ac:dyDescent="0.2">
      <c r="A100" s="110" t="s">
        <v>399</v>
      </c>
      <c r="B100" s="87" t="str">
        <f>IF(LEN(H100)&gt;255,H100,IF(ISNA(INDEX(Config!J:K,MATCH(H100,Config!J:J,0))),IF(H100="","",H100),INDEX(Config!J:K,MATCH(H100,Config!J:J,0),2)))</f>
        <v/>
      </c>
      <c r="C100" s="87" t="str">
        <f>INDEX(Config!M:O,MATCH(Checklist!A100,Config!M:M,0),3)</f>
        <v>integer</v>
      </c>
      <c r="D100" s="87">
        <v>93</v>
      </c>
      <c r="G100" s="66" t="str">
        <f>INDEX(Config!R:AJ,MATCH(D100,Config!R:R,0),Introduction!$D$12+1)</f>
        <v>Migrants nationaux - Total - Permanents</v>
      </c>
      <c r="H100" s="72"/>
      <c r="I100" s="136" t="str">
        <f>IF(H100="",IF(ISNA(INDEX(Config!M:N,MATCH(A100,Config!M:M,0),2)),"",IF(INDEX(Config!M:N,MATCH(A100,Config!M:M,0),2)=1,INDEX(Config!I:J,MATCH("A1",Config!I:I,0),2),"")),IF(LEN(H100)&gt;1000,INDEX(Config!R:AJ,MATCH("A5",Config!R:R,0),Introduction!$D$12+1),""))</f>
        <v xml:space="preserve">Le champ de saisie est obligatoire. </v>
      </c>
    </row>
    <row r="101" spans="1:9" ht="42.95" customHeight="1" x14ac:dyDescent="0.2">
      <c r="A101" s="110" t="s">
        <v>400</v>
      </c>
      <c r="B101" s="87" t="str">
        <f>IF(LEN(H101)&gt;255,H101,IF(ISNA(INDEX(Config!J:K,MATCH(H101,Config!J:J,0))),IF(H101="","",H101),INDEX(Config!J:K,MATCH(H101,Config!J:J,0),2)))</f>
        <v/>
      </c>
      <c r="C101" s="87" t="str">
        <f>INDEX(Config!M:O,MATCH(Checklist!A101,Config!M:M,0),3)</f>
        <v>integer</v>
      </c>
      <c r="D101" s="87">
        <v>94</v>
      </c>
      <c r="G101" s="66" t="str">
        <f>INDEX(Config!R:AJ,MATCH(D101,Config!R:R,0),Introduction!$D$12+1)</f>
        <v>Migrants nationaux - Total - Saisonniers</v>
      </c>
      <c r="H101" s="72"/>
      <c r="I101" s="136" t="str">
        <f>IF(H101="",IF(ISNA(INDEX(Config!M:N,MATCH(A101,Config!M:M,0),2)),"",IF(INDEX(Config!M:N,MATCH(A101,Config!M:M,0),2)=1,INDEX(Config!I:J,MATCH("A1",Config!I:I,0),2),"")),IF(LEN(H101)&gt;1000,INDEX(Config!R:AJ,MATCH("A5",Config!R:R,0),Introduction!$D$12+1),""))</f>
        <v xml:space="preserve">Le champ de saisie est obligatoire. </v>
      </c>
    </row>
    <row r="102" spans="1:9" ht="42.95" customHeight="1" x14ac:dyDescent="0.2">
      <c r="A102" s="110" t="s">
        <v>401</v>
      </c>
      <c r="B102" s="87" t="str">
        <f>IF(LEN(H102)&gt;255,H102,IF(ISNA(INDEX(Config!J:K,MATCH(H102,Config!J:J,0))),IF(H102="","",H102),INDEX(Config!J:K,MATCH(H102,Config!J:J,0),2)))</f>
        <v/>
      </c>
      <c r="C102" s="87" t="str">
        <f>INDEX(Config!M:O,MATCH(Checklist!A102,Config!M:M,0),3)</f>
        <v>integer</v>
      </c>
      <c r="D102" s="87">
        <v>95</v>
      </c>
      <c r="G102" s="66" t="str">
        <f>INDEX(Config!R:AJ,MATCH(D102,Config!R:R,0),Introduction!$D$12+1)</f>
        <v>Migrants nationaux - Total - Agence</v>
      </c>
      <c r="H102" s="72"/>
      <c r="I102" s="136" t="str">
        <f>IF(H102="",IF(ISNA(INDEX(Config!M:N,MATCH(A102,Config!M:M,0),2)),"",IF(INDEX(Config!M:N,MATCH(A102,Config!M:M,0),2)=1,INDEX(Config!I:J,MATCH("A1",Config!I:I,0),2),"")),IF(LEN(H102)&gt;1000,INDEX(Config!R:AJ,MATCH("A5",Config!R:R,0),Introduction!$D$12+1),""))</f>
        <v xml:space="preserve">Le champ de saisie est obligatoire. </v>
      </c>
    </row>
    <row r="103" spans="1:9" ht="42.95" customHeight="1" x14ac:dyDescent="0.2">
      <c r="A103" s="110" t="s">
        <v>402</v>
      </c>
      <c r="B103" s="87" t="str">
        <f>IF(LEN(H103)&gt;255,H103,IF(ISNA(INDEX(Config!J:K,MATCH(H103,Config!J:J,0))),IF(H103="","",H103),INDEX(Config!J:K,MATCH(H103,Config!J:J,0),2)))</f>
        <v/>
      </c>
      <c r="C103" s="87" t="str">
        <f>INDEX(Config!M:O,MATCH(Checklist!A103,Config!M:M,0),3)</f>
        <v>integer</v>
      </c>
      <c r="D103" s="87">
        <v>96</v>
      </c>
      <c r="G103" s="66" t="str">
        <f>INDEX(Config!R:AJ,MATCH(D103,Config!R:R,0),Introduction!$D$12+1)</f>
        <v>Total - dans la production agricole</v>
      </c>
      <c r="H103" s="72"/>
      <c r="I103" s="136" t="str">
        <f>IF(H103="",IF(ISNA(INDEX(Config!M:N,MATCH(A103,Config!M:M,0),2)),"",IF(INDEX(Config!M:N,MATCH(A103,Config!M:M,0),2)=1,INDEX(Config!I:J,MATCH("A1",Config!I:I,0),2),"")),IF(LEN(H103)&gt;1000,INDEX(Config!R:AJ,MATCH("A5",Config!R:R,0),Introduction!$D$12+1),""))</f>
        <v xml:space="preserve">Le champ de saisie est obligatoire. </v>
      </c>
    </row>
    <row r="104" spans="1:9" ht="42.95" customHeight="1" x14ac:dyDescent="0.2">
      <c r="A104" s="110" t="s">
        <v>403</v>
      </c>
      <c r="B104" s="87" t="str">
        <f>IF(LEN(H104)&gt;255,H104,IF(ISNA(INDEX(Config!J:K,MATCH(H104,Config!J:J,0))),IF(H104="","",H104),INDEX(Config!J:K,MATCH(H104,Config!J:J,0),2)))</f>
        <v/>
      </c>
      <c r="C104" s="87" t="str">
        <f>INDEX(Config!M:O,MATCH(Checklist!A104,Config!M:M,0),3)</f>
        <v>integer</v>
      </c>
      <c r="D104" s="87">
        <v>97</v>
      </c>
      <c r="G104" s="66" t="str">
        <f>INDEX(Config!R:AJ,MATCH(D104,Config!R:R,0),Introduction!$D$12+1)</f>
        <v>Total - dans la ou les installation(s) de manutention des produits</v>
      </c>
      <c r="H104" s="72"/>
      <c r="I104" s="136" t="str">
        <f>IF(H104="",IF(ISNA(INDEX(Config!M:N,MATCH(A104,Config!M:M,0),2)),"",IF(INDEX(Config!M:N,MATCH(A104,Config!M:M,0),2)=1,INDEX(Config!I:J,MATCH("A1",Config!I:I,0),2),"")),IF(LEN(H104)&gt;1000,INDEX(Config!R:AJ,MATCH("A5",Config!R:R,0),Introduction!$D$12+1),""))</f>
        <v xml:space="preserve">Le champ de saisie est obligatoire. </v>
      </c>
    </row>
    <row r="105" spans="1:9" ht="42.95" customHeight="1" x14ac:dyDescent="0.2">
      <c r="A105" s="110" t="s">
        <v>404</v>
      </c>
      <c r="B105" s="87" t="str">
        <f>IF(LEN(H105)&gt;255,H105,IF(ISNA(INDEX(Config!J:K,MATCH(H105,Config!J:J,0))),IF(H105="","",H105),INDEX(Config!J:K,MATCH(H105,Config!J:J,0),2)))</f>
        <v/>
      </c>
      <c r="C105" s="87" t="str">
        <f>INDEX(Config!M:O,MATCH(Checklist!A105,Config!M:M,0),3)</f>
        <v>integer</v>
      </c>
      <c r="D105" s="87">
        <v>98</v>
      </c>
      <c r="G105" s="66" t="str">
        <f>INDEX(Config!R:AJ,MATCH(D105,Config!R:R,0),Introduction!$D$12+1)</f>
        <v>Salariés Total</v>
      </c>
      <c r="H105" s="72"/>
      <c r="I105" s="136" t="str">
        <f>IF(H105="",IF(ISNA(INDEX(Config!M:N,MATCH(A105,Config!M:M,0),2)),"",IF(INDEX(Config!M:N,MATCH(A105,Config!M:M,0),2)=1,INDEX(Config!I:J,MATCH("A1",Config!I:I,0),2),"")),IF(LEN(H105)&gt;1000,INDEX(Config!R:AJ,MATCH("A5",Config!R:R,0),Introduction!$D$12+1),""))</f>
        <v xml:space="preserve">Le champ de saisie est obligatoire. </v>
      </c>
    </row>
    <row r="106" spans="1:9" ht="21" customHeight="1" x14ac:dyDescent="0.2">
      <c r="B106" s="87" t="str">
        <f>IF(LEN(H106)&gt;255,H106,IF(ISNA(INDEX(Config!J:K,MATCH(H106,Config!J:J,0))),IF(H106="","",H106),INDEX(Config!J:K,MATCH(H106,Config!J:J,0),2)))</f>
        <v/>
      </c>
      <c r="G106" s="79"/>
      <c r="H106" s="80"/>
      <c r="I106" s="136" t="str">
        <f>IF(H106="",IF(ISNA(INDEX(Config!M:N,MATCH(A106,Config!M:M,0),2)),"",IF(INDEX(Config!M:N,MATCH(A106,Config!M:M,0),2)=1,INDEX(Config!I:J,MATCH("A1",Config!I:I,0),2),"")),IF(LEN(H106)&gt;1000,INDEX(Config!R:AJ,MATCH("A5",Config!R:R,0),Introduction!$D$12+1),""))</f>
        <v/>
      </c>
    </row>
    <row r="107" spans="1:9" ht="21" customHeight="1" x14ac:dyDescent="0.2">
      <c r="B107" s="87" t="str">
        <f>IF(LEN(H107)&gt;255,H107,IF(ISNA(INDEX(Config!J:K,MATCH(H107,Config!J:J,0))),IF(H107="","",H107),INDEX(Config!J:K,MATCH(H107,Config!J:J,0),2)))</f>
        <v/>
      </c>
      <c r="C107" s="87" t="e">
        <f>INDEX(Config!M:O,MATCH(Checklist!A107,Config!M:M,0),3)</f>
        <v>#N/A</v>
      </c>
      <c r="D107" s="87">
        <v>99</v>
      </c>
      <c r="G107" s="63" t="str">
        <f>INDEX(Config!R:AJ,MATCH(D107,Config!R:R,0),Introduction!$D$12+1)</f>
        <v>3. PRÉSENCE LORS DE L’ÉVALUATION</v>
      </c>
      <c r="H107" s="100"/>
      <c r="I107" s="136" t="str">
        <f>IF(H107="",IF(ISNA(INDEX(Config!M:N,MATCH(A107,Config!M:M,0),2)),"",IF(INDEX(Config!M:N,MATCH(A107,Config!M:M,0),2)=1,INDEX(Config!I:J,MATCH("A1",Config!I:I,0),2),"")),IF(LEN(H107)&gt;1000,INDEX(Config!R:AJ,MATCH("A5",Config!R:R,0),Introduction!$D$12+1),""))</f>
        <v/>
      </c>
    </row>
    <row r="108" spans="1:9" ht="21" customHeight="1" x14ac:dyDescent="0.2">
      <c r="A108" s="110" t="s">
        <v>405</v>
      </c>
      <c r="B108" s="87" t="str">
        <f>IF(LEN(H108)&gt;255,H108,IF(ISNA(INDEX(Config!J:K,MATCH(H108,Config!J:J,0))),IF(H108="","",H108),INDEX(Config!J:K,MATCH(H108,Config!J:J,0),2)))</f>
        <v/>
      </c>
      <c r="C108" s="87" t="str">
        <f>INDEX(Config!M:O,MATCH(Checklist!A108,Config!M:M,0),3)</f>
        <v>string</v>
      </c>
      <c r="D108" s="87">
        <v>100</v>
      </c>
      <c r="G108" s="64" t="str">
        <f>INDEX(Config!R:AJ,MATCH(D108,Config!R:R,0),Introduction!$D$12+1)</f>
        <v>GESTION DU SITE</v>
      </c>
      <c r="H108" s="61"/>
      <c r="I108" s="136" t="str">
        <f>IF(H108="",IF(ISNA(INDEX(Config!M:N,MATCH(A108,Config!M:M,0),2)),"",IF(INDEX(Config!M:N,MATCH(A108,Config!M:M,0),2)=1,INDEX(Config!I:J,MATCH("A1",Config!I:I,0),2),"")),IF(LEN(H108)&gt;1000,INDEX(Config!R:AJ,MATCH("A5",Config!R:R,0),Introduction!$D$12+1),""))</f>
        <v/>
      </c>
    </row>
    <row r="109" spans="1:9" ht="21" customHeight="1" x14ac:dyDescent="0.2">
      <c r="A109" s="110" t="s">
        <v>406</v>
      </c>
      <c r="B109" s="87" t="str">
        <f>IF(LEN(H109)&gt;255,H109,IF(ISNA(INDEX(Config!J:K,MATCH(H109,Config!J:J,0))),IF(H109="","",H109),INDEX(Config!J:K,MATCH(H109,Config!J:J,0),2)))</f>
        <v/>
      </c>
      <c r="C109" s="87" t="str">
        <f>INDEX(Config!M:O,MATCH(Checklist!A109,Config!M:M,0),3)</f>
        <v>yes/no</v>
      </c>
      <c r="D109" s="87">
        <v>101</v>
      </c>
      <c r="G109" s="65" t="str">
        <f>INDEX(Config!R:AJ,MATCH(D109,Config!R:R,0),Introduction!$D$12+1)</f>
        <v>Présent lors de la réunion d’ouverture?</v>
      </c>
      <c r="H109" s="70"/>
      <c r="I109" s="136" t="str">
        <f>IF(H109="",IF(ISNA(INDEX(Config!M:N,MATCH(A109,Config!M:M,0),2)),"",IF(INDEX(Config!M:N,MATCH(A109,Config!M:M,0),2)=1,INDEX(Config!I:J,MATCH("A1",Config!I:I,0),2),"")),IF(LEN(H109)&gt;1000,INDEX(Config!R:AJ,MATCH("A5",Config!R:R,0),Introduction!$D$12+1),""))</f>
        <v/>
      </c>
    </row>
    <row r="110" spans="1:9" ht="21" customHeight="1" x14ac:dyDescent="0.2">
      <c r="A110" s="110" t="s">
        <v>407</v>
      </c>
      <c r="B110" s="87" t="str">
        <f>IF(LEN(H110)&gt;255,H110,IF(ISNA(INDEX(Config!J:K,MATCH(H110,Config!J:J,0))),IF(H110="","",H110),INDEX(Config!J:K,MATCH(H110,Config!J:J,0),2)))</f>
        <v/>
      </c>
      <c r="C110" s="87" t="str">
        <f>INDEX(Config!M:O,MATCH(Checklist!A110,Config!M:M,0),3)</f>
        <v>yes/no</v>
      </c>
      <c r="D110" s="87">
        <v>102</v>
      </c>
      <c r="G110" s="65" t="str">
        <f>INDEX(Config!R:AJ,MATCH(D110,Config!R:R,0),Introduction!$D$12+1)</f>
        <v>Présent lors de l’évaluation?</v>
      </c>
      <c r="H110" s="70"/>
      <c r="I110" s="136" t="str">
        <f>IF(H110="",IF(ISNA(INDEX(Config!M:N,MATCH(A110,Config!M:M,0),2)),"",IF(INDEX(Config!M:N,MATCH(A110,Config!M:M,0),2)=1,INDEX(Config!I:J,MATCH("A1",Config!I:I,0),2),"")),IF(LEN(H110)&gt;1000,INDEX(Config!R:AJ,MATCH("A5",Config!R:R,0),Introduction!$D$12+1),""))</f>
        <v/>
      </c>
    </row>
    <row r="111" spans="1:9" ht="21" customHeight="1" x14ac:dyDescent="0.2">
      <c r="A111" s="110" t="s">
        <v>408</v>
      </c>
      <c r="B111" s="87" t="str">
        <f>IF(LEN(H111)&gt;255,H111,IF(ISNA(INDEX(Config!J:K,MATCH(H111,Config!J:J,0))),IF(H111="","",H111),INDEX(Config!J:K,MATCH(H111,Config!J:J,0),2)))</f>
        <v/>
      </c>
      <c r="C111" s="87" t="str">
        <f>INDEX(Config!M:O,MATCH(Checklist!A111,Config!M:M,0),3)</f>
        <v>yes/no</v>
      </c>
      <c r="D111" s="87">
        <v>103</v>
      </c>
      <c r="G111" s="65" t="str">
        <f>INDEX(Config!R:AJ,MATCH(D111,Config!R:R,0),Introduction!$D$12+1)</f>
        <v>Présent lors de la réunion de clôture?</v>
      </c>
      <c r="H111" s="70"/>
      <c r="I111" s="136" t="str">
        <f>IF(H111="",IF(ISNA(INDEX(Config!M:N,MATCH(A111,Config!M:M,0),2)),"",IF(INDEX(Config!M:N,MATCH(A111,Config!M:M,0),2)=1,INDEX(Config!I:J,MATCH("A1",Config!I:I,0),2),"")),IF(LEN(H111)&gt;1000,INDEX(Config!R:AJ,MATCH("A5",Config!R:R,0),Introduction!$D$12+1),""))</f>
        <v/>
      </c>
    </row>
    <row r="112" spans="1:9" ht="21" customHeight="1" x14ac:dyDescent="0.2">
      <c r="A112" s="110" t="s">
        <v>409</v>
      </c>
      <c r="B112" s="87" t="str">
        <f>IF(LEN(H112)&gt;255,H112,IF(ISNA(INDEX(Config!J:K,MATCH(H112,Config!J:J,0))),IF(H112="","",H112),INDEX(Config!J:K,MATCH(H112,Config!J:J,0),2)))</f>
        <v/>
      </c>
      <c r="C112" s="87" t="str">
        <f>INDEX(Config!M:O,MATCH(Checklist!A112,Config!M:M,0),3)</f>
        <v>string</v>
      </c>
      <c r="D112" s="87">
        <v>104</v>
      </c>
      <c r="G112" s="65" t="str">
        <f>INDEX(Config!R:AJ,MATCH(D112,Config!R:R,0),Introduction!$D$12+1)</f>
        <v>PERSONNE RESPONSABLE DE LA MISE EN OEUVRE DE GRASP</v>
      </c>
      <c r="H112" s="60"/>
      <c r="I112" s="136" t="str">
        <f>IF(H112="",IF(ISNA(INDEX(Config!M:N,MATCH(A112,Config!M:M,0),2)),"",IF(INDEX(Config!M:N,MATCH(A112,Config!M:M,0),2)=1,INDEX(Config!I:J,MATCH("A1",Config!I:I,0),2),"")),IF(LEN(H112)&gt;1000,INDEX(Config!R:AJ,MATCH("A5",Config!R:R,0),Introduction!$D$12+1),""))</f>
        <v/>
      </c>
    </row>
    <row r="113" spans="1:9" ht="21" customHeight="1" x14ac:dyDescent="0.2">
      <c r="A113" s="110" t="s">
        <v>410</v>
      </c>
      <c r="B113" s="87" t="str">
        <f>IF(LEN(H113)&gt;255,H113,IF(ISNA(INDEX(Config!J:K,MATCH(H113,Config!J:J,0))),IF(H113="","",H113),INDEX(Config!J:K,MATCH(H113,Config!J:J,0),2)))</f>
        <v/>
      </c>
      <c r="C113" s="87" t="str">
        <f>INDEX(Config!M:O,MATCH(Checklist!A113,Config!M:M,0),3)</f>
        <v>yes/no</v>
      </c>
      <c r="D113" s="87">
        <v>105</v>
      </c>
      <c r="G113" s="65" t="str">
        <f>INDEX(Config!R:AJ,MATCH(D113,Config!R:R,0),Introduction!$D$12+1)</f>
        <v>Présent lors de la réunion d’ouverture?</v>
      </c>
      <c r="H113" s="70"/>
      <c r="I113" s="136" t="str">
        <f>IF(H113="",IF(ISNA(INDEX(Config!M:N,MATCH(A113,Config!M:M,0),2)),"",IF(INDEX(Config!M:N,MATCH(A113,Config!M:M,0),2)=1,INDEX(Config!I:J,MATCH("A1",Config!I:I,0),2),"")),IF(LEN(H113)&gt;1000,INDEX(Config!R:AJ,MATCH("A5",Config!R:R,0),Introduction!$D$12+1),""))</f>
        <v/>
      </c>
    </row>
    <row r="114" spans="1:9" ht="21" customHeight="1" x14ac:dyDescent="0.2">
      <c r="A114" s="110" t="s">
        <v>411</v>
      </c>
      <c r="B114" s="87" t="str">
        <f>IF(LEN(H114)&gt;255,H114,IF(ISNA(INDEX(Config!J:K,MATCH(H114,Config!J:J,0))),IF(H114="","",H114),INDEX(Config!J:K,MATCH(H114,Config!J:J,0),2)))</f>
        <v/>
      </c>
      <c r="C114" s="87" t="str">
        <f>INDEX(Config!M:O,MATCH(Checklist!A114,Config!M:M,0),3)</f>
        <v>yes/no</v>
      </c>
      <c r="D114" s="87">
        <v>106</v>
      </c>
      <c r="G114" s="65" t="str">
        <f>INDEX(Config!R:AJ,MATCH(D114,Config!R:R,0),Introduction!$D$12+1)</f>
        <v>Présent lors de l’évaluation?</v>
      </c>
      <c r="H114" s="70"/>
      <c r="I114" s="136" t="str">
        <f>IF(H114="",IF(ISNA(INDEX(Config!M:N,MATCH(A114,Config!M:M,0),2)),"",IF(INDEX(Config!M:N,MATCH(A114,Config!M:M,0),2)=1,INDEX(Config!I:J,MATCH("A1",Config!I:I,0),2),"")),IF(LEN(H114)&gt;1000,INDEX(Config!R:AJ,MATCH("A5",Config!R:R,0),Introduction!$D$12+1),""))</f>
        <v/>
      </c>
    </row>
    <row r="115" spans="1:9" ht="21" customHeight="1" x14ac:dyDescent="0.2">
      <c r="A115" s="110" t="s">
        <v>412</v>
      </c>
      <c r="B115" s="87" t="str">
        <f>IF(LEN(H115)&gt;255,H115,IF(ISNA(INDEX(Config!J:K,MATCH(H115,Config!J:J,0))),IF(H115="","",H115),INDEX(Config!J:K,MATCH(H115,Config!J:J,0),2)))</f>
        <v/>
      </c>
      <c r="C115" s="87" t="str">
        <f>INDEX(Config!M:O,MATCH(Checklist!A115,Config!M:M,0),3)</f>
        <v>yes/no</v>
      </c>
      <c r="D115" s="87">
        <v>107</v>
      </c>
      <c r="G115" s="65" t="str">
        <f>INDEX(Config!R:AJ,MATCH(D115,Config!R:R,0),Introduction!$D$12+1)</f>
        <v>Présent lors de la réunion de clôture?</v>
      </c>
      <c r="H115" s="70"/>
      <c r="I115" s="136" t="str">
        <f>IF(H115="",IF(ISNA(INDEX(Config!M:N,MATCH(A115,Config!M:M,0),2)),"",IF(INDEX(Config!M:N,MATCH(A115,Config!M:M,0),2)=1,INDEX(Config!I:J,MATCH("A1",Config!I:I,0),2),"")),IF(LEN(H115)&gt;1000,INDEX(Config!R:AJ,MATCH("A5",Config!R:R,0),Introduction!$D$12+1),""))</f>
        <v/>
      </c>
    </row>
    <row r="116" spans="1:9" ht="21" customHeight="1" x14ac:dyDescent="0.2">
      <c r="A116" s="110" t="s">
        <v>413</v>
      </c>
      <c r="B116" s="87" t="str">
        <f>IF(LEN(H116)&gt;255,H116,IF(ISNA(INDEX(Config!J:K,MATCH(H116,Config!J:J,0))),IF(H116="","",H116),INDEX(Config!J:K,MATCH(H116,Config!J:J,0),2)))</f>
        <v/>
      </c>
      <c r="C116" s="87" t="str">
        <f>INDEX(Config!M:O,MATCH(Checklist!A116,Config!M:M,0),3)</f>
        <v>string</v>
      </c>
      <c r="D116" s="87">
        <v>108</v>
      </c>
      <c r="G116" s="65" t="str">
        <f>INDEX(Config!R:AJ,MATCH(D116,Config!R:R,0),Introduction!$D$12+1)</f>
        <v>REPRÉSENTANT DES SALARIÉS</v>
      </c>
      <c r="H116" s="60"/>
      <c r="I116" s="136" t="str">
        <f>IF(H116="",IF(ISNA(INDEX(Config!M:N,MATCH(A116,Config!M:M,0),2)),"",IF(INDEX(Config!M:N,MATCH(A116,Config!M:M,0),2)=1,INDEX(Config!I:J,MATCH("A1",Config!I:I,0),2),"")),IF(LEN(H116)&gt;1000,INDEX(Config!R:AJ,MATCH("A5",Config!R:R,0),Introduction!$D$12+1),""))</f>
        <v/>
      </c>
    </row>
    <row r="117" spans="1:9" ht="21" customHeight="1" x14ac:dyDescent="0.2">
      <c r="A117" s="110" t="s">
        <v>414</v>
      </c>
      <c r="B117" s="87" t="str">
        <f>IF(LEN(H117)&gt;255,H117,IF(ISNA(INDEX(Config!J:K,MATCH(H117,Config!J:J,0))),IF(H117="","",H117),INDEX(Config!J:K,MATCH(H117,Config!J:J,0),2)))</f>
        <v/>
      </c>
      <c r="C117" s="87" t="str">
        <f>INDEX(Config!M:O,MATCH(Checklist!A117,Config!M:M,0),3)</f>
        <v>yes/no</v>
      </c>
      <c r="D117" s="87">
        <v>109</v>
      </c>
      <c r="G117" s="65" t="str">
        <f>INDEX(Config!R:AJ,MATCH(D117,Config!R:R,0),Introduction!$D$12+1)</f>
        <v>Présent lors de la réunion d’ouverture?</v>
      </c>
      <c r="H117" s="70"/>
      <c r="I117" s="136" t="str">
        <f>IF(H117="",IF(ISNA(INDEX(Config!M:N,MATCH(A117,Config!M:M,0),2)),"",IF(INDEX(Config!M:N,MATCH(A117,Config!M:M,0),2)=1,INDEX(Config!I:J,MATCH("A1",Config!I:I,0),2),"")),IF(LEN(H117)&gt;1000,INDEX(Config!R:AJ,MATCH("A5",Config!R:R,0),Introduction!$D$12+1),""))</f>
        <v/>
      </c>
    </row>
    <row r="118" spans="1:9" ht="21" customHeight="1" x14ac:dyDescent="0.2">
      <c r="A118" s="110" t="s">
        <v>415</v>
      </c>
      <c r="B118" s="87" t="str">
        <f>IF(LEN(H118)&gt;255,H118,IF(ISNA(INDEX(Config!J:K,MATCH(H118,Config!J:J,0))),IF(H118="","",H118),INDEX(Config!J:K,MATCH(H118,Config!J:J,0),2)))</f>
        <v/>
      </c>
      <c r="C118" s="87" t="str">
        <f>INDEX(Config!M:O,MATCH(Checklist!A118,Config!M:M,0),3)</f>
        <v>yes/no</v>
      </c>
      <c r="D118" s="87">
        <v>110</v>
      </c>
      <c r="G118" s="65" t="str">
        <f>INDEX(Config!R:AJ,MATCH(D118,Config!R:R,0),Introduction!$D$12+1)</f>
        <v>Présent lors de l’évaluation?</v>
      </c>
      <c r="H118" s="70"/>
      <c r="I118" s="136" t="str">
        <f>IF(H118="",IF(ISNA(INDEX(Config!M:N,MATCH(A118,Config!M:M,0),2)),"",IF(INDEX(Config!M:N,MATCH(A118,Config!M:M,0),2)=1,INDEX(Config!I:J,MATCH("A1",Config!I:I,0),2),"")),IF(LEN(H118)&gt;1000,INDEX(Config!R:AJ,MATCH("A5",Config!R:R,0),Introduction!$D$12+1),""))</f>
        <v/>
      </c>
    </row>
    <row r="119" spans="1:9" ht="21" customHeight="1" x14ac:dyDescent="0.2">
      <c r="A119" s="110" t="s">
        <v>416</v>
      </c>
      <c r="B119" s="87" t="str">
        <f>IF(LEN(H119)&gt;255,H119,IF(ISNA(INDEX(Config!J:K,MATCH(H119,Config!J:J,0))),IF(H119="","",H119),INDEX(Config!J:K,MATCH(H119,Config!J:J,0),2)))</f>
        <v/>
      </c>
      <c r="C119" s="87" t="str">
        <f>INDEX(Config!M:O,MATCH(Checklist!A119,Config!M:M,0),3)</f>
        <v>yes/no</v>
      </c>
      <c r="D119" s="87">
        <v>111</v>
      </c>
      <c r="G119" s="65" t="str">
        <f>INDEX(Config!R:AJ,MATCH(D119,Config!R:R,0),Introduction!$D$12+1)</f>
        <v>Présent lors de la réunion de clôture?</v>
      </c>
      <c r="H119" s="70"/>
      <c r="I119" s="136" t="str">
        <f>IF(H119="",IF(ISNA(INDEX(Config!M:N,MATCH(A119,Config!M:M,0),2)),"",IF(INDEX(Config!M:N,MATCH(A119,Config!M:M,0),2)=1,INDEX(Config!I:J,MATCH("A1",Config!I:I,0),2),"")),IF(LEN(H119)&gt;1000,INDEX(Config!R:AJ,MATCH("A5",Config!R:R,0),Introduction!$D$12+1),""))</f>
        <v/>
      </c>
    </row>
    <row r="120" spans="1:9" ht="21" customHeight="1" x14ac:dyDescent="0.2">
      <c r="A120" s="110" t="s">
        <v>417</v>
      </c>
      <c r="B120" s="87" t="str">
        <f>IF(LEN(H120)&gt;255,H120,IF(ISNA(INDEX(Config!J:K,MATCH(H120,Config!J:J,0))),IF(H120="","",H120),INDEX(Config!J:K,MATCH(H120,Config!J:J,0),2)))</f>
        <v/>
      </c>
      <c r="C120" s="87" t="str">
        <f>INDEX(Config!M:O,MATCH(Checklist!A120,Config!M:M,0),3)</f>
        <v>yes/no</v>
      </c>
      <c r="D120" s="87">
        <v>112</v>
      </c>
      <c r="G120" s="65" t="str">
        <f>INDEX(Config!R:AJ,MATCH(D120,Config!R:R,0),Introduction!$D$12+1)</f>
        <v>Résultats de l’évaluation revus avec la direction de l’entreprise?</v>
      </c>
      <c r="H120" s="125"/>
      <c r="I120" s="136" t="str">
        <f>IF(H120="",IF(ISNA(INDEX(Config!M:N,MATCH(A120,Config!M:M,0),2)),"",IF(INDEX(Config!M:N,MATCH(A120,Config!M:M,0),2)=1,INDEX(Config!I:J,MATCH("A1",Config!I:I,0),2),"")),IF(LEN(H120)&gt;1000,INDEX(Config!R:AJ,MATCH("A5",Config!R:R,0),Introduction!$D$12+1),""))</f>
        <v xml:space="preserve">Le champ de saisie est obligatoire. </v>
      </c>
    </row>
    <row r="121" spans="1:9" ht="21" customHeight="1" x14ac:dyDescent="0.2">
      <c r="A121" s="110" t="s">
        <v>418</v>
      </c>
      <c r="B121" s="87" t="str">
        <f>IF(LEN(H121)&gt;255,H121,IF(ISNA(INDEX(Config!J:K,MATCH(H121,Config!J:J,0))),IF(H121="","",H121),INDEX(Config!J:K,MATCH(H121,Config!J:J,0),2)))</f>
        <v/>
      </c>
      <c r="C121" s="87" t="str">
        <f>INDEX(Config!M:O,MATCH(Checklist!A121,Config!M:M,0),3)</f>
        <v>string</v>
      </c>
      <c r="D121" s="87">
        <v>113</v>
      </c>
      <c r="G121" s="66" t="str">
        <f>INDEX(Config!R:AJ,MATCH(D121,Config!R:R,0),Introduction!$D$12+1)</f>
        <v>Nom de l’organisme de certification:</v>
      </c>
      <c r="H121" s="76"/>
      <c r="I121" s="136" t="str">
        <f>IF(H121="",IF(ISNA(INDEX(Config!M:N,MATCH(A121,Config!M:M,0),2)),"",IF(INDEX(Config!M:N,MATCH(A121,Config!M:M,0),2)=1,INDEX(Config!I:J,MATCH("A1",Config!I:I,0),2),"")),IF(LEN(H121)&gt;1000,INDEX(Config!R:AJ,MATCH("A5",Config!R:R,0),Introduction!$D$12+1),""))</f>
        <v xml:space="preserve">Le champ de saisie est obligatoire. </v>
      </c>
    </row>
    <row r="122" spans="1:9" ht="21" customHeight="1" x14ac:dyDescent="0.2">
      <c r="A122" s="110" t="s">
        <v>419</v>
      </c>
      <c r="B122" s="87" t="str">
        <f>IF(LEN(H122)&gt;255,H122,IF(ISNA(INDEX(Config!J:K,MATCH(H122,Config!J:J,0))),IF(H122="","",H122),INDEX(Config!J:K,MATCH(H122,Config!J:J,0),2)))</f>
        <v/>
      </c>
      <c r="C122" s="87" t="str">
        <f>INDEX(Config!M:O,MATCH(Checklist!A122,Config!M:M,0),3)</f>
        <v>string</v>
      </c>
      <c r="D122" s="87">
        <v>114</v>
      </c>
      <c r="G122" s="66" t="str">
        <f>INDEX(Config!R:AJ,MATCH(D122,Config!R:R,0),Introduction!$D$12+1)</f>
        <v>Durée de l’évaluation:</v>
      </c>
      <c r="H122" s="76"/>
      <c r="I122" s="136" t="str">
        <f>IF(H122="",IF(ISNA(INDEX(Config!M:N,MATCH(A122,Config!M:M,0),2)),"",IF(INDEX(Config!M:N,MATCH(A122,Config!M:M,0),2)=1,INDEX(Config!I:J,MATCH("A1",Config!I:I,0),2),"")),IF(LEN(H122)&gt;1000,INDEX(Config!R:AJ,MATCH("A5",Config!R:R,0),Introduction!$D$12+1),""))</f>
        <v xml:space="preserve">Le champ de saisie est obligatoire. </v>
      </c>
    </row>
    <row r="123" spans="1:9" ht="21" customHeight="1" x14ac:dyDescent="0.2">
      <c r="A123" s="110" t="s">
        <v>420</v>
      </c>
      <c r="B123" s="87" t="str">
        <f>IF(LEN(H123)&gt;255,H123,IF(ISNA(INDEX(Config!J:K,MATCH(H123,Config!J:J,0))),IF(H123="","",H123),INDEX(Config!J:K,MATCH(H123,Config!J:J,0),2)))</f>
        <v/>
      </c>
      <c r="C123" s="87" t="str">
        <f>INDEX(Config!M:O,MATCH(Checklist!A123,Config!M:M,0),3)</f>
        <v>string</v>
      </c>
      <c r="D123" s="87">
        <v>115</v>
      </c>
      <c r="G123" s="66" t="str">
        <f>INDEX(Config!R:AJ,MATCH(D123,Config!R:R,0),Introduction!$D$12+1)</f>
        <v>Nom de l’auditeur:</v>
      </c>
      <c r="H123" s="76"/>
      <c r="I123" s="136" t="str">
        <f>IF(H123="",IF(ISNA(INDEX(Config!M:N,MATCH(A123,Config!M:M,0),2)),"",IF(INDEX(Config!M:N,MATCH(A123,Config!M:M,0),2)=1,INDEX(Config!I:J,MATCH("A1",Config!I:I,0),2),"")),IF(LEN(H123)&gt;1000,INDEX(Config!R:AJ,MATCH("A5",Config!R:R,0),Introduction!$D$12+1),""))</f>
        <v xml:space="preserve">Le champ de saisie est obligatoire. </v>
      </c>
    </row>
    <row r="124" spans="1:9" ht="21" customHeight="1" x14ac:dyDescent="0.2">
      <c r="A124" s="110" t="s">
        <v>421</v>
      </c>
      <c r="B124" s="87" t="str">
        <f>IF(LEN(H124)&gt;255,H124,IF(ISNA(INDEX(Config!J:K,MATCH(H124,Config!J:J,0))),IF(H124="","",H124),INDEX(Config!J:K,MATCH(H124,Config!J:J,0),2)))</f>
        <v/>
      </c>
      <c r="C124" s="87" t="str">
        <f>INDEX(Config!M:O,MATCH(Checklist!A124,Config!M:M,0),3)</f>
        <v>string</v>
      </c>
      <c r="D124" s="87">
        <v>116</v>
      </c>
      <c r="G124" s="66" t="str">
        <f>INDEX(Config!R:AJ,MATCH(D124,Config!R:R,0),Introduction!$D$12+1)</f>
        <v>Nom du chef d’entreprise:</v>
      </c>
      <c r="H124" s="76"/>
      <c r="I124" s="136" t="str">
        <f>IF(H124="",IF(ISNA(INDEX(Config!M:N,MATCH(A124,Config!M:M,0),2)),"",IF(INDEX(Config!M:N,MATCH(A124,Config!M:M,0),2)=1,INDEX(Config!I:J,MATCH("A1",Config!I:I,0),2),"")),IF(LEN(H124)&gt;1000,INDEX(Config!R:AJ,MATCH("A5",Config!R:R,0),Introduction!$D$12+1),""))</f>
        <v xml:space="preserve">Le champ de saisie est obligatoire. </v>
      </c>
    </row>
    <row r="125" spans="1:9" ht="21" customHeight="1" x14ac:dyDescent="0.2">
      <c r="B125" s="87" t="str">
        <f>IF(LEN(H125)&gt;255,H125,IF(ISNA(INDEX(Config!J:K,MATCH(H125,Config!J:J,0))),IF(H125="","",H125),INDEX(Config!J:K,MATCH(H125,Config!J:J,0),2)))</f>
        <v/>
      </c>
      <c r="G125" s="79"/>
      <c r="H125" s="80"/>
      <c r="I125" s="136" t="str">
        <f>IF(H125="",IF(ISNA(INDEX(Config!M:N,MATCH(A125,Config!M:M,0),2)),"",IF(INDEX(Config!M:N,MATCH(A125,Config!M:M,0),2)=1,INDEX(Config!I:J,MATCH("A1",Config!I:I,0),2),"")),IF(LEN(H125)&gt;1000,INDEX(Config!R:AJ,MATCH("A5",Config!R:R,0),Introduction!$D$12+1),""))</f>
        <v/>
      </c>
    </row>
    <row r="126" spans="1:9" ht="21" customHeight="1" x14ac:dyDescent="0.2">
      <c r="B126" s="87" t="str">
        <f>IF(LEN(H126)&gt;255,H126,IF(ISNA(INDEX(Config!J:K,MATCH(H126,Config!J:J,0))),IF(H126="","",H126),INDEX(Config!J:K,MATCH(H126,Config!J:J,0),2)))</f>
        <v/>
      </c>
      <c r="C126" s="87" t="e">
        <f>INDEX(Config!M:O,MATCH(Checklist!A126,Config!M:M,0),3)</f>
        <v>#N/A</v>
      </c>
      <c r="D126" s="87">
        <v>117</v>
      </c>
      <c r="G126" s="63" t="str">
        <f>INDEX(Config!R:AJ,MATCH(D126,Config!R:R,0),Introduction!$D$12+1)</f>
        <v>LISTE D’ÉVALUATION GRASP</v>
      </c>
      <c r="H126" s="100"/>
      <c r="I126" s="136" t="str">
        <f>IF(H126="",IF(ISNA(INDEX(Config!M:N,MATCH(A126,Config!M:M,0),2)),"",IF(INDEX(Config!M:N,MATCH(A126,Config!M:M,0),2)=1,INDEX(Config!I:J,MATCH("A1",Config!I:I,0),2),"")),IF(LEN(H126)&gt;1000,INDEX(Config!R:AJ,MATCH("A5",Config!R:R,0),Introduction!$D$12+1),""))</f>
        <v/>
      </c>
    </row>
    <row r="127" spans="1:9" ht="21" customHeight="1" x14ac:dyDescent="0.2">
      <c r="B127" s="87" t="str">
        <f>IF(LEN(H127)&gt;255,H127,IF(ISNA(INDEX(Config!J:K,MATCH(H127,Config!J:J,0))),IF(H127="","",H127),INDEX(Config!J:K,MATCH(H127,Config!J:J,0),2)))</f>
        <v/>
      </c>
      <c r="C127" s="87" t="e">
        <f>INDEX(Config!M:O,MATCH(Checklist!A127,Config!M:M,0),3)</f>
        <v>#N/A</v>
      </c>
      <c r="D127" s="87">
        <v>118</v>
      </c>
      <c r="G127" s="63" t="str">
        <f>INDEX(Config!R:AJ,MATCH(D127,Config!R:R,0),Introduction!$D$12+1)</f>
        <v>REPRÉSENTANT(S) DES SALARIÉS</v>
      </c>
      <c r="H127" s="100"/>
      <c r="I127" s="136" t="str">
        <f>IF(H127="",IF(ISNA(INDEX(Config!M:N,MATCH(A127,Config!M:M,0),2)),"",IF(INDEX(Config!M:N,MATCH(A127,Config!M:M,0),2)=1,INDEX(Config!I:J,MATCH("A1",Config!I:I,0),2),"")),IF(LEN(H127)&gt;1000,INDEX(Config!R:AJ,MATCH("A5",Config!R:R,0),Introduction!$D$12+1),""))</f>
        <v/>
      </c>
    </row>
    <row r="128" spans="1:9" s="86" customFormat="1" ht="261.95" customHeight="1" x14ac:dyDescent="0.2">
      <c r="A128" s="113"/>
      <c r="B128" s="87" t="str">
        <f>IF(LEN(H128)&gt;255,H128,IF(ISNA(INDEX(Config!J:K,MATCH(H128,Config!J:J,0))),IF(H128="","",H128),INDEX(Config!J:K,MATCH(H128,Config!J:J,0),2)))</f>
        <v/>
      </c>
      <c r="C128" s="90" t="e">
        <f>INDEX(Config!M:O,MATCH(Checklist!A128,Config!M:M,0),3)</f>
        <v>#N/A</v>
      </c>
      <c r="D128" s="90">
        <v>119</v>
      </c>
      <c r="E128" s="82">
        <v>1</v>
      </c>
      <c r="F128" s="82"/>
      <c r="G128" s="85" t="str">
        <f>INDEX(Config!R:AJ,MATCH(D128,Config!R:R,0),Introduction!$D$12+1)</f>
        <v>PC: Y a-t-il au moins un salarié, ou une commission du personnel, pour représenter les intérêts du personnel auprès de la direction par des réunions régulières portant sur des thèmes liés au travail ? 
CC: La documentation disponible montre qu'un ou plusieurs représentant(s) des salariés ou une commission du personnel représentant les intérêts des salariés auprès de la direction a (ont) été élu(s) ou, dans des cas exceptionnels, nommé(s) par tous les salariés et est (sont) reconnu(s) par la direction. L’élection ou la nomination se déroule dans l’année ou pendant la période de production en cours et est communiquée à tous les salariés. Le(s) représentant(s) des salariés doit (doivent) être au fait de son (leur) rôle et de ses (leurs) droits et pouvoir remonter les réclamations et suggestions à la direction. Des réunions fréquentes sont organisées entre le(s) représentant(s) des salariés et la direction. Le dialogue qui a lieu lors de ces réunions est dûment documenté. 
N/A si l’entreprise emploie moins de 5 salariés.</v>
      </c>
      <c r="H128" s="100"/>
      <c r="I128" s="136" t="str">
        <f>IF(H128="",IF(ISNA(INDEX(Config!M:N,MATCH(A128,Config!M:M,0),2)),"",IF(INDEX(Config!M:N,MATCH(A128,Config!M:M,0),2)=1,INDEX(Config!I:J,MATCH("A1",Config!I:I,0),2),"")),IF(LEN(H128)&gt;1000,INDEX(Config!R:AJ,MATCH("A5",Config!R:R,0),Introduction!$D$12+1),""))</f>
        <v/>
      </c>
    </row>
    <row r="129" spans="1:9" ht="42.95" customHeight="1" x14ac:dyDescent="0.2">
      <c r="A129" s="110" t="s">
        <v>878</v>
      </c>
      <c r="B129" s="87" t="str">
        <f>IF(LEN(H129)&gt;255,H129,IF(ISNA(INDEX(Config!J:K,MATCH(H129,Config!J:J,0))),IF(H129="","",H129),INDEX(Config!J:K,MATCH(H129,Config!J:J,0),2)))</f>
        <v/>
      </c>
      <c r="C129" s="87" t="str">
        <f>INDEX(Config!M:O,MATCH(Checklist!A129,Config!M:M,0),3)</f>
        <v>yes/no/(N/A)</v>
      </c>
      <c r="D129" s="87">
        <v>120</v>
      </c>
      <c r="E129" s="82" t="s">
        <v>87</v>
      </c>
      <c r="G129" s="64" t="str">
        <f>INDEX(Config!R:AJ,MATCH(D129,Config!R:R,0),Introduction!$D$12+1)</f>
        <v>La procédure d’élection ou de nomination a été définie et communiquée à tous les salariés.</v>
      </c>
      <c r="H129" s="71"/>
      <c r="I129" s="136" t="str">
        <f>IF(H129="",IF(ISNA(INDEX(Config!M:N,MATCH(A129,Config!M:M,0),2)),"",IF(INDEX(Config!M:N,MATCH(A129,Config!M:M,0),2)=1,INDEX(Config!I:J,MATCH("A1",Config!I:I,0),2),"")),IF(LEN(H129)&gt;1000,INDEX(Config!R:AJ,MATCH("A5",Config!R:R,0),Introduction!$D$12+1),""))</f>
        <v xml:space="preserve">Le champ de saisie est obligatoire. </v>
      </c>
    </row>
    <row r="130" spans="1:9" ht="71.099999999999994" customHeight="1" x14ac:dyDescent="0.2">
      <c r="A130" s="110" t="s">
        <v>879</v>
      </c>
      <c r="B130" s="87" t="str">
        <f>IF(LEN(H130)&gt;255,H130,IF(ISNA(INDEX(Config!J:K,MATCH(H130,Config!J:J,0))),IF(H130="","",H130),INDEX(Config!J:K,MATCH(H130,Config!J:J,0),2)))</f>
        <v/>
      </c>
      <c r="C130" s="87" t="str">
        <f>INDEX(Config!M:O,MATCH(Checklist!A130,Config!M:M,0),3)</f>
        <v>yes/no/(N/A)</v>
      </c>
      <c r="D130" s="87">
        <v>121</v>
      </c>
      <c r="E130" s="82" t="s">
        <v>88</v>
      </c>
      <c r="G130" s="65" t="str">
        <f>INDEX(Config!R:AJ,MATCH(D130,Config!R:R,0),Introduction!$D$12+1)</f>
        <v>La documentation montre que l’élection et le décompte des voix ont été réalisés de manière juste et transparente. Dans le cas où le(s) représentant(s) n’est (ne sont) pas élu(s) mais nommé(s), un document doit justifier le fait que des élections n’aient pas pu avoir lieu.</v>
      </c>
      <c r="H130" s="71"/>
      <c r="I130" s="136" t="str">
        <f>IF(H130="",IF(ISNA(INDEX(Config!M:N,MATCH(A130,Config!M:M,0),2)),"",IF(INDEX(Config!M:N,MATCH(A130,Config!M:M,0),2)=1,INDEX(Config!I:J,MATCH("A1",Config!I:I,0),2),"")),IF(LEN(H130)&gt;1000,INDEX(Config!R:AJ,MATCH("A5",Config!R:R,0),Introduction!$D$12+1),""))</f>
        <v xml:space="preserve">Le champ de saisie est obligatoire. </v>
      </c>
    </row>
    <row r="131" spans="1:9" ht="57" customHeight="1" x14ac:dyDescent="0.2">
      <c r="A131" s="110" t="s">
        <v>880</v>
      </c>
      <c r="B131" s="87" t="str">
        <f>IF(LEN(H131)&gt;255,H131,IF(ISNA(INDEX(Config!J:K,MATCH(H131,Config!J:J,0))),IF(H131="","",H131),INDEX(Config!J:K,MATCH(H131,Config!J:J,0),2)))</f>
        <v/>
      </c>
      <c r="C131" s="87" t="str">
        <f>INDEX(Config!M:O,MATCH(Checklist!A131,Config!M:M,0),3)</f>
        <v>yes/no/(N/A)</v>
      </c>
      <c r="D131" s="87">
        <v>122</v>
      </c>
      <c r="E131" s="82" t="s">
        <v>89</v>
      </c>
      <c r="G131" s="65" t="str">
        <f>INDEX(Config!R:AJ,MATCH(D131,Config!R:R,0),Introduction!$D$12+1)</f>
        <v>Les résultats de l’élection (nom du (des) représentant(s) des salariés ou, dans le cas d’une commission, composition de la commission) ont été communiqués à tous les salariés.</v>
      </c>
      <c r="H131" s="71"/>
      <c r="I131" s="136" t="str">
        <f>IF(H131="",IF(ISNA(INDEX(Config!M:N,MATCH(A131,Config!M:M,0),2)),"",IF(INDEX(Config!M:N,MATCH(A131,Config!M:M,0),2)=1,INDEX(Config!I:J,MATCH("A1",Config!I:I,0),2),"")),IF(LEN(H131)&gt;1000,INDEX(Config!R:AJ,MATCH("A5",Config!R:R,0),Introduction!$D$12+1),""))</f>
        <v xml:space="preserve">Le champ de saisie est obligatoire. </v>
      </c>
    </row>
    <row r="132" spans="1:9" ht="57" customHeight="1" x14ac:dyDescent="0.2">
      <c r="A132" s="110" t="s">
        <v>881</v>
      </c>
      <c r="B132" s="87" t="str">
        <f>IF(LEN(H132)&gt;255,H132,IF(ISNA(INDEX(Config!J:K,MATCH(H132,Config!J:J,0))),IF(H132="","",H132),INDEX(Config!J:K,MATCH(H132,Config!J:J,0),2)))</f>
        <v/>
      </c>
      <c r="C132" s="87" t="str">
        <f>INDEX(Config!M:O,MATCH(Checklist!A132,Config!M:M,0),3)</f>
        <v>yes/no/(N/A)</v>
      </c>
      <c r="D132" s="87">
        <v>123</v>
      </c>
      <c r="E132" s="82" t="s">
        <v>90</v>
      </c>
      <c r="G132" s="65" t="str">
        <f>INDEX(Config!R:AJ,MATCH(D132,Config!R:R,0),Introduction!$D$12+1)</f>
        <v>L’élection ou la nomination a eu lieu dans l’année ou pendant la période de production en cours. La représentation est actuelle (toutes les personnes élues ou nommées figurant sur la liste travaillent encore pour l’entreprise).</v>
      </c>
      <c r="H132" s="71"/>
      <c r="I132" s="136" t="str">
        <f>IF(H132="",IF(ISNA(INDEX(Config!M:N,MATCH(A132,Config!M:M,0),2)),"",IF(INDEX(Config!M:N,MATCH(A132,Config!M:M,0),2)=1,INDEX(Config!I:J,MATCH("A1",Config!I:I,0),2),"")),IF(LEN(H132)&gt;1000,INDEX(Config!R:AJ,MATCH("A5",Config!R:R,0),Introduction!$D$12+1),""))</f>
        <v xml:space="preserve">Le champ de saisie est obligatoire. </v>
      </c>
    </row>
    <row r="133" spans="1:9" ht="84.95" customHeight="1" x14ac:dyDescent="0.2">
      <c r="A133" s="110" t="s">
        <v>882</v>
      </c>
      <c r="B133" s="87" t="str">
        <f>IF(LEN(H133)&gt;255,H133,IF(ISNA(INDEX(Config!J:K,MATCH(H133,Config!J:J,0))),IF(H133="","",H133),INDEX(Config!J:K,MATCH(H133,Config!J:J,0),2)))</f>
        <v/>
      </c>
      <c r="C133" s="87" t="str">
        <f>INDEX(Config!M:O,MATCH(Checklist!A133,Config!M:M,0),3)</f>
        <v>yes/no/(N/A)</v>
      </c>
      <c r="D133" s="87">
        <v>124</v>
      </c>
      <c r="E133" s="82" t="s">
        <v>91</v>
      </c>
      <c r="G133" s="65" t="str">
        <f>INDEX(Config!R:AJ,MATCH(D133,Config!R:R,0),Introduction!$D$12+1)</f>
        <v>Le(s) représentant(s) des salariés est (sont) reconnu(s) par la direction et une description du poste définit clairement son (leur) rôle et ses (leurs) droits. Le(s) représentant(s) des salariés est (sont) au fait de son (leur) rôle et de ses (leurs) droits (dans le cas d’une commission du personnel, tous les membres sont interrogés).</v>
      </c>
      <c r="H133" s="71"/>
      <c r="I133" s="136" t="str">
        <f>IF(H133="",IF(ISNA(INDEX(Config!M:N,MATCH(A133,Config!M:M,0),2)),"",IF(INDEX(Config!M:N,MATCH(A133,Config!M:M,0),2)=1,INDEX(Config!I:J,MATCH("A1",Config!I:I,0),2),"")),IF(LEN(H133)&gt;1000,INDEX(Config!R:AJ,MATCH("A5",Config!R:R,0),Introduction!$D$12+1),""))</f>
        <v xml:space="preserve">Le champ de saisie est obligatoire. </v>
      </c>
    </row>
    <row r="134" spans="1:9" ht="57" customHeight="1" x14ac:dyDescent="0.2">
      <c r="A134" s="110" t="s">
        <v>883</v>
      </c>
      <c r="B134" s="87" t="str">
        <f>IF(LEN(H134)&gt;255,H134,IF(ISNA(INDEX(Config!J:K,MATCH(H134,Config!J:J,0))),IF(H134="","",H134),INDEX(Config!J:K,MATCH(H134,Config!J:J,0),2)))</f>
        <v/>
      </c>
      <c r="C134" s="87" t="str">
        <f>INDEX(Config!M:O,MATCH(Checklist!A134,Config!M:M,0),3)</f>
        <v>yes/no/(N/A)</v>
      </c>
      <c r="D134" s="87">
        <v>125</v>
      </c>
      <c r="E134" s="82" t="s">
        <v>92</v>
      </c>
      <c r="G134" s="65" t="str">
        <f>INDEX(Config!R:AJ,MATCH(D134,Config!R:R,0),Introduction!$D$12+1)</f>
        <v>Des documents attestent que des réunions régulières sont organisées entre le(s) représentant(s) des salariés et la direction, au cours desquelles des thèmes liés à GRASP sont abordés.</v>
      </c>
      <c r="H134" s="71"/>
      <c r="I134" s="136" t="str">
        <f>IF(H134="",IF(ISNA(INDEX(Config!M:N,MATCH(A134,Config!M:M,0),2)),"",IF(INDEX(Config!M:N,MATCH(A134,Config!M:M,0),2)=1,INDEX(Config!I:J,MATCH("A1",Config!I:I,0),2),"")),IF(LEN(H134)&gt;1000,INDEX(Config!R:AJ,MATCH("A5",Config!R:R,0),Introduction!$D$12+1),""))</f>
        <v xml:space="preserve">Le champ de saisie est obligatoire. </v>
      </c>
    </row>
    <row r="135" spans="1:9" ht="84.95" customHeight="1" x14ac:dyDescent="0.2">
      <c r="A135" s="110" t="s">
        <v>884</v>
      </c>
      <c r="B135" s="87" t="str">
        <f>IF(LEN(H135)&gt;255,H135,IF(ISNA(INDEX(Config!J:K,MATCH(H135,Config!J:J,0))),IF(H135="","",H135),INDEX(Config!J:K,MATCH(H135,Config!J:J,0),2)))</f>
        <v/>
      </c>
      <c r="C135" s="87" t="str">
        <f>INDEX(Config!M:O,MATCH(Checklist!A135,Config!M:M,0),3)</f>
        <v>string</v>
      </c>
      <c r="D135" s="87">
        <v>126</v>
      </c>
      <c r="G135" s="66" t="str">
        <f>INDEX(Config!R:AJ,MATCH(D135,Config!R:R,0),Introduction!$D$12+1)</f>
        <v>Preuves/remarques:</v>
      </c>
      <c r="H135" s="72"/>
      <c r="I135" s="136" t="str">
        <f>IF(H135="",IF(ISNA(INDEX(Config!M:N,MATCH(A135,Config!M:M,0),2)),"",IF(INDEX(Config!M:N,MATCH(A135,Config!M:M,0),2)=1,INDEX(Config!I:J,MATCH("A1",Config!I:I,0),2),"")),IF(LEN(H135)&gt;1000,INDEX(Config!R:AJ,MATCH("A5",Config!R:R,0),Introduction!$D$12+1),""))</f>
        <v xml:space="preserve">Le champ de saisie est obligatoire. </v>
      </c>
    </row>
    <row r="136" spans="1:9" ht="84.95" customHeight="1" x14ac:dyDescent="0.2">
      <c r="A136" s="110" t="s">
        <v>885</v>
      </c>
      <c r="B136" s="87" t="str">
        <f>IF(LEN(H136)&gt;255,H136,IF(ISNA(INDEX(Config!J:K,MATCH(H136,Config!J:J,0))),IF(H136="","",H136),INDEX(Config!J:K,MATCH(H136,Config!J:J,0),2)))</f>
        <v/>
      </c>
      <c r="C136" s="87" t="str">
        <f>INDEX(Config!M:O,MATCH(Checklist!A136,Config!M:M,0),3)</f>
        <v>string</v>
      </c>
      <c r="D136" s="87">
        <v>127</v>
      </c>
      <c r="G136" s="66" t="str">
        <f>INDEX(Config!R:AJ,MATCH(D136,Config!R:R,0),Introduction!$D$12+1)</f>
        <v>Mesures correctives:</v>
      </c>
      <c r="H136" s="68"/>
      <c r="I136" s="136" t="str">
        <f>IF(H136="",IF(ISNA(INDEX(Config!M:N,MATCH(A136,Config!M:M,0),2)),"",IF(INDEX(Config!M:N,MATCH(A136,Config!M:M,0),2)=1,INDEX(Config!I:J,MATCH("A1",Config!I:I,0),2),"")),IF(LEN(H136)&gt;1000,INDEX(Config!R:AJ,MATCH("A5",Config!R:R,0),Introduction!$D$12+1),""))</f>
        <v/>
      </c>
    </row>
    <row r="137" spans="1:9" ht="21" customHeight="1" x14ac:dyDescent="0.2">
      <c r="B137" s="87" t="str">
        <f>IF(LEN(H137)&gt;255,H137,IF(ISNA(INDEX(Config!J:K,MATCH(H137,Config!J:J,0))),IF(H137="","",H137),INDEX(Config!J:K,MATCH(H137,Config!J:J,0),2)))</f>
        <v/>
      </c>
      <c r="G137" s="79"/>
      <c r="H137" s="80"/>
      <c r="I137" s="136" t="str">
        <f>IF(H137="",IF(ISNA(INDEX(Config!M:N,MATCH(A137,Config!M:M,0),2)),"",IF(INDEX(Config!M:N,MATCH(A137,Config!M:M,0),2)=1,INDEX(Config!I:J,MATCH("A1",Config!I:I,0),2),"")),IF(LEN(H137)&gt;1000,INDEX(Config!R:AJ,MATCH("A5",Config!R:R,0),Introduction!$D$12+1),""))</f>
        <v/>
      </c>
    </row>
    <row r="138" spans="1:9" ht="21" customHeight="1" x14ac:dyDescent="0.2">
      <c r="B138" s="87" t="str">
        <f>IF(LEN(H138)&gt;255,H138,IF(ISNA(INDEX(Config!J:K,MATCH(H138,Config!J:J,0))),IF(H138="","",H138),INDEX(Config!J:K,MATCH(H138,Config!J:J,0),2)))</f>
        <v/>
      </c>
      <c r="C138" s="87" t="e">
        <f>INDEX(Config!M:O,MATCH(Checklist!A138,Config!M:M,0),3)</f>
        <v>#N/A</v>
      </c>
      <c r="D138" s="87">
        <v>128</v>
      </c>
      <c r="G138" s="101" t="str">
        <f>INDEX(Config!R:AJ,MATCH(D138,Config!R:R,0),Introduction!$D$12+1)</f>
        <v>PROCÉDURE DE RÉCLAMATION</v>
      </c>
      <c r="H138" s="100"/>
      <c r="I138" s="136" t="str">
        <f>IF(H138="",IF(ISNA(INDEX(Config!M:N,MATCH(A138,Config!M:M,0),2)),"",IF(INDEX(Config!M:N,MATCH(A138,Config!M:M,0),2)=1,INDEX(Config!I:J,MATCH("A1",Config!I:I,0),2),"")),IF(LEN(H138)&gt;1000,INDEX(Config!R:AJ,MATCH("A5",Config!R:R,0),Introduction!$D$12+1),""))</f>
        <v/>
      </c>
    </row>
    <row r="139" spans="1:9" s="86" customFormat="1" ht="221.1" customHeight="1" x14ac:dyDescent="0.2">
      <c r="A139" s="113"/>
      <c r="B139" s="87" t="str">
        <f>IF(LEN(H139)&gt;255,H139,IF(ISNA(INDEX(Config!J:K,MATCH(H139,Config!J:J,0))),IF(H139="","",H139),INDEX(Config!J:K,MATCH(H139,Config!J:J,0),2)))</f>
        <v/>
      </c>
      <c r="C139" s="90" t="e">
        <f>INDEX(Config!M:O,MATCH(Checklist!A139,Config!M:M,0),3)</f>
        <v>#N/A</v>
      </c>
      <c r="D139" s="90">
        <v>129</v>
      </c>
      <c r="E139" s="82">
        <v>2</v>
      </c>
      <c r="F139" s="82"/>
      <c r="G139" s="101" t="str">
        <f>INDEX(Config!R:AJ,MATCH(D139,Config!R:R,0),Introduction!$D$12+1)</f>
        <v>PC: Une procédure de réclamation et de suggestion est-elle disponible et mise en œuvre dans l’entreprise pour permettre aux salariés de se plaindre ou d’apporter des suggestions ?
CC: Il existe une procédure de réclamation et de suggestion appropriée à la taille de l’entreprise. Les salariés sont régulièrement informés de son existence, des réclamations et suggestions peuvent être formulées sans être pénalisé et sont évoquées lors de réunions entre le(s) représentant(s) des salariés et la direction. La procédure fixe un cadre temporel pour répondre aux réclamations et suggestions et prendre des mesures correctives. Les réclamations, suggestions des 24 derniers mois et leur suivi sont consignés.</v>
      </c>
      <c r="H139" s="100"/>
      <c r="I139" s="136" t="str">
        <f>IF(H139="",IF(ISNA(INDEX(Config!M:N,MATCH(A139,Config!M:M,0),2)),"",IF(INDEX(Config!M:N,MATCH(A139,Config!M:M,0),2)=1,INDEX(Config!I:J,MATCH("A1",Config!I:I,0),2),"")),IF(LEN(H139)&gt;1000,INDEX(Config!R:AJ,MATCH("A5",Config!R:R,0),Introduction!$D$12+1),""))</f>
        <v/>
      </c>
    </row>
    <row r="140" spans="1:9" ht="42.95" customHeight="1" x14ac:dyDescent="0.2">
      <c r="A140" s="110" t="s">
        <v>886</v>
      </c>
      <c r="B140" s="87" t="str">
        <f>IF(LEN(H140)&gt;255,H140,IF(ISNA(INDEX(Config!J:K,MATCH(H140,Config!J:J,0))),IF(H140="","",H140),INDEX(Config!J:K,MATCH(H140,Config!J:J,0),2)))</f>
        <v/>
      </c>
      <c r="C140" s="87" t="str">
        <f>INDEX(Config!M:O,MATCH(Checklist!A140,Config!M:M,0),3)</f>
        <v>yes/no/(N/A)</v>
      </c>
      <c r="D140" s="87">
        <v>130</v>
      </c>
      <c r="E140" s="82" t="s">
        <v>96</v>
      </c>
      <c r="G140" s="65" t="str">
        <f>INDEX(Config!R:AJ,MATCH(D140,Config!R:R,0),Introduction!$D$12+1)</f>
        <v>L’entreprise possède une procédure de réclamation et de suggestion adaptée à sa taille.</v>
      </c>
      <c r="H140" s="71"/>
      <c r="I140" s="136" t="str">
        <f>IF(H140="",IF(ISNA(INDEX(Config!M:N,MATCH(A140,Config!M:M,0),2)),"",IF(INDEX(Config!M:N,MATCH(A140,Config!M:M,0),2)=1,INDEX(Config!I:J,MATCH("A1",Config!I:I,0),2),"")),IF(LEN(H140)&gt;1000,INDEX(Config!R:AJ,MATCH("A5",Config!R:R,0),Introduction!$D$12+1),""))</f>
        <v xml:space="preserve">Le champ de saisie est obligatoire. </v>
      </c>
    </row>
    <row r="141" spans="1:9" ht="42.95" customHeight="1" x14ac:dyDescent="0.2">
      <c r="A141" s="110" t="s">
        <v>887</v>
      </c>
      <c r="B141" s="87" t="str">
        <f>IF(LEN(H141)&gt;255,H141,IF(ISNA(INDEX(Config!J:K,MATCH(H141,Config!J:J,0))),IF(H141="","",H141),INDEX(Config!J:K,MATCH(H141,Config!J:J,0),2)))</f>
        <v/>
      </c>
      <c r="C141" s="87" t="str">
        <f>INDEX(Config!M:O,MATCH(Checklist!A141,Config!M:M,0),3)</f>
        <v>yes/no/(N/A)</v>
      </c>
      <c r="D141" s="87">
        <v>131</v>
      </c>
      <c r="E141" s="82" t="s">
        <v>97</v>
      </c>
      <c r="G141" s="65" t="str">
        <f>INDEX(Config!R:AJ,MATCH(D141,Config!R:R,0),Introduction!$D$12+1)</f>
        <v>Les salariés sont informés régulièrement et activement sur la procédure de réclamation et de suggestion.</v>
      </c>
      <c r="H141" s="71"/>
      <c r="I141" s="136" t="str">
        <f>IF(H141="",IF(ISNA(INDEX(Config!M:N,MATCH(A141,Config!M:M,0),2)),"",IF(INDEX(Config!M:N,MATCH(A141,Config!M:M,0),2)=1,INDEX(Config!I:J,MATCH("A1",Config!I:I,0),2),"")),IF(LEN(H141)&gt;1000,INDEX(Config!R:AJ,MATCH("A5",Config!R:R,0),Introduction!$D$12+1),""))</f>
        <v xml:space="preserve">Le champ de saisie est obligatoire. </v>
      </c>
    </row>
    <row r="142" spans="1:9" ht="42.95" customHeight="1" x14ac:dyDescent="0.2">
      <c r="A142" s="110" t="s">
        <v>888</v>
      </c>
      <c r="B142" s="87" t="str">
        <f>IF(LEN(H142)&gt;255,H142,IF(ISNA(INDEX(Config!J:K,MATCH(H142,Config!J:J,0))),IF(H142="","",H142),INDEX(Config!J:K,MATCH(H142,Config!J:J,0),2)))</f>
        <v/>
      </c>
      <c r="C142" s="87" t="str">
        <f>INDEX(Config!M:O,MATCH(Checklist!A142,Config!M:M,0),3)</f>
        <v>yes/no/(N/A)</v>
      </c>
      <c r="D142" s="87">
        <v>132</v>
      </c>
      <c r="E142" s="82" t="s">
        <v>98</v>
      </c>
      <c r="G142" s="65" t="str">
        <f>INDEX(Config!R:AJ,MATCH(D142,Config!R:R,0),Introduction!$D$12+1)</f>
        <v xml:space="preserve">La procédure mentionne clairement que les salariés qui auront formulé une réclamation ou des suggestions ne seront pas pénalisés. </v>
      </c>
      <c r="H142" s="71"/>
      <c r="I142" s="136" t="str">
        <f>IF(H142="",IF(ISNA(INDEX(Config!M:N,MATCH(A142,Config!M:M,0),2)),"",IF(INDEX(Config!M:N,MATCH(A142,Config!M:M,0),2)=1,INDEX(Config!I:J,MATCH("A1",Config!I:I,0),2),"")),IF(LEN(H142)&gt;1000,INDEX(Config!R:AJ,MATCH("A5",Config!R:R,0),Introduction!$D$12+1),""))</f>
        <v xml:space="preserve">Le champ de saisie est obligatoire. </v>
      </c>
    </row>
    <row r="143" spans="1:9" ht="42.95" customHeight="1" x14ac:dyDescent="0.2">
      <c r="A143" s="110" t="s">
        <v>889</v>
      </c>
      <c r="B143" s="87" t="str">
        <f>IF(LEN(H143)&gt;255,H143,IF(ISNA(INDEX(Config!J:K,MATCH(H143,Config!J:J,0))),IF(H143="","",H143),INDEX(Config!J:K,MATCH(H143,Config!J:J,0),2)))</f>
        <v/>
      </c>
      <c r="C143" s="87" t="str">
        <f>INDEX(Config!M:O,MATCH(Checklist!A143,Config!M:M,0),3)</f>
        <v>yes/no/(N/A)</v>
      </c>
      <c r="D143" s="87">
        <v>133</v>
      </c>
      <c r="E143" s="82" t="s">
        <v>99</v>
      </c>
      <c r="G143" s="65" t="str">
        <f>INDEX(Config!R:AJ,MATCH(D143,Config!R:R,0),Introduction!$D$12+1)</f>
        <v>Les réclamations et suggestions sont évoquées lors de réunions entre le(s) représentant(s) des salariés et la direction.</v>
      </c>
      <c r="H143" s="71"/>
      <c r="I143" s="136" t="str">
        <f>IF(H143="",IF(ISNA(INDEX(Config!M:N,MATCH(A143,Config!M:M,0),2)),"",IF(INDEX(Config!M:N,MATCH(A143,Config!M:M,0),2)=1,INDEX(Config!I:J,MATCH("A1",Config!I:I,0),2),"")),IF(LEN(H143)&gt;1000,INDEX(Config!R:AJ,MATCH("A5",Config!R:R,0),Introduction!$D$12+1),""))</f>
        <v xml:space="preserve">Le champ de saisie est obligatoire. </v>
      </c>
    </row>
    <row r="144" spans="1:9" ht="42.95" customHeight="1" x14ac:dyDescent="0.2">
      <c r="A144" s="110" t="s">
        <v>890</v>
      </c>
      <c r="B144" s="87" t="str">
        <f>IF(LEN(H144)&gt;255,H144,IF(ISNA(INDEX(Config!J:K,MATCH(H144,Config!J:J,0))),IF(H144="","",H144),INDEX(Config!J:K,MATCH(H144,Config!J:J,0),2)))</f>
        <v/>
      </c>
      <c r="C144" s="87" t="str">
        <f>INDEX(Config!M:O,MATCH(Checklist!A144,Config!M:M,0),3)</f>
        <v>yes/no/(N/A)</v>
      </c>
      <c r="D144" s="87">
        <v>134</v>
      </c>
      <c r="E144" s="82" t="s">
        <v>100</v>
      </c>
      <c r="G144" s="65" t="str">
        <f>INDEX(Config!R:AJ,MATCH(D144,Config!R:R,0),Introduction!$D$12+1)</f>
        <v>La procédure fixe un cadre temporel pour répondre aux réclamations et suggestions (p. ex. le mois suivant).</v>
      </c>
      <c r="H144" s="71"/>
      <c r="I144" s="136" t="str">
        <f>IF(H144="",IF(ISNA(INDEX(Config!M:N,MATCH(A144,Config!M:M,0),2)),"",IF(INDEX(Config!M:N,MATCH(A144,Config!M:M,0),2)=1,INDEX(Config!I:J,MATCH("A1",Config!I:I,0),2),"")),IF(LEN(H144)&gt;1000,INDEX(Config!R:AJ,MATCH("A5",Config!R:R,0),Introduction!$D$12+1),""))</f>
        <v xml:space="preserve">Le champ de saisie est obligatoire. </v>
      </c>
    </row>
    <row r="145" spans="1:9" ht="42.95" customHeight="1" x14ac:dyDescent="0.2">
      <c r="A145" s="110" t="s">
        <v>891</v>
      </c>
      <c r="B145" s="87" t="str">
        <f>IF(LEN(H145)&gt;255,H145,IF(ISNA(INDEX(Config!J:K,MATCH(H145,Config!J:J,0))),IF(H145="","",H145),INDEX(Config!J:K,MATCH(H145,Config!J:J,0),2)))</f>
        <v/>
      </c>
      <c r="C145" s="87" t="str">
        <f>INDEX(Config!M:O,MATCH(Checklist!A145,Config!M:M,0),3)</f>
        <v>yes/no/(N/A)</v>
      </c>
      <c r="D145" s="87">
        <v>135</v>
      </c>
      <c r="E145" s="82" t="s">
        <v>101</v>
      </c>
      <c r="G145" s="65" t="str">
        <f>INDEX(Config!R:AJ,MATCH(D145,Config!R:R,0),Introduction!$D$12+1)</f>
        <v>Les réclamations et suggestions des 24 derniers mois et leur suivi sont consignés et les documents correspondants sont accessibles.</v>
      </c>
      <c r="H145" s="71"/>
      <c r="I145" s="136" t="str">
        <f>IF(H145="",IF(ISNA(INDEX(Config!M:N,MATCH(A145,Config!M:M,0),2)),"",IF(INDEX(Config!M:N,MATCH(A145,Config!M:M,0),2)=1,INDEX(Config!I:J,MATCH("A1",Config!I:I,0),2),"")),IF(LEN(H145)&gt;1000,INDEX(Config!R:AJ,MATCH("A5",Config!R:R,0),Introduction!$D$12+1),""))</f>
        <v xml:space="preserve">Le champ de saisie est obligatoire. </v>
      </c>
    </row>
    <row r="146" spans="1:9" ht="84.95" customHeight="1" x14ac:dyDescent="0.2">
      <c r="A146" s="110" t="s">
        <v>892</v>
      </c>
      <c r="B146" s="87" t="str">
        <f>IF(LEN(H146)&gt;255,H146,IF(ISNA(INDEX(Config!J:K,MATCH(H146,Config!J:J,0))),IF(H146="","",H146),INDEX(Config!J:K,MATCH(H146,Config!J:J,0),2)))</f>
        <v/>
      </c>
      <c r="C146" s="87" t="str">
        <f>INDEX(Config!M:O,MATCH(Checklist!A146,Config!M:M,0),3)</f>
        <v>string</v>
      </c>
      <c r="D146" s="87">
        <v>136</v>
      </c>
      <c r="G146" s="66" t="str">
        <f>INDEX(Config!R:AJ,MATCH(D146,Config!R:R,0),Introduction!$D$12+1)</f>
        <v>Preuves/remarques:</v>
      </c>
      <c r="H146" s="76"/>
      <c r="I146" s="136" t="str">
        <f>IF(H146="",IF(ISNA(INDEX(Config!M:N,MATCH(A146,Config!M:M,0),2)),"",IF(INDEX(Config!M:N,MATCH(A146,Config!M:M,0),2)=1,INDEX(Config!I:J,MATCH("A1",Config!I:I,0),2),"")),IF(LEN(H146)&gt;1000,INDEX(Config!R:AJ,MATCH("A5",Config!R:R,0),Introduction!$D$12+1),""))</f>
        <v xml:space="preserve">Le champ de saisie est obligatoire. </v>
      </c>
    </row>
    <row r="147" spans="1:9" ht="84.95" customHeight="1" x14ac:dyDescent="0.2">
      <c r="A147" s="110" t="s">
        <v>893</v>
      </c>
      <c r="B147" s="87" t="str">
        <f>IF(LEN(H147)&gt;255,H147,IF(ISNA(INDEX(Config!J:K,MATCH(H147,Config!J:J,0))),IF(H147="","",H147),INDEX(Config!J:K,MATCH(H147,Config!J:J,0),2)))</f>
        <v/>
      </c>
      <c r="C147" s="87" t="str">
        <f>INDEX(Config!M:O,MATCH(Checklist!A147,Config!M:M,0),3)</f>
        <v>string</v>
      </c>
      <c r="D147" s="87">
        <v>137</v>
      </c>
      <c r="G147" s="66" t="str">
        <f>INDEX(Config!R:AJ,MATCH(D147,Config!R:R,0),Introduction!$D$12+1)</f>
        <v>Mesures correctives:</v>
      </c>
      <c r="H147" s="60"/>
      <c r="I147" s="136" t="str">
        <f>IF(H147="",IF(ISNA(INDEX(Config!M:N,MATCH(A147,Config!M:M,0),2)),"",IF(INDEX(Config!M:N,MATCH(A147,Config!M:M,0),2)=1,INDEX(Config!I:J,MATCH("A1",Config!I:I,0),2),"")),IF(LEN(H147)&gt;1000,INDEX(Config!R:AJ,MATCH("A5",Config!R:R,0),Introduction!$D$12+1),""))</f>
        <v/>
      </c>
    </row>
    <row r="148" spans="1:9" ht="21" customHeight="1" x14ac:dyDescent="0.2">
      <c r="B148" s="87" t="str">
        <f>IF(LEN(H148)&gt;255,H148,IF(ISNA(INDEX(Config!J:K,MATCH(H148,Config!J:J,0))),IF(H148="","",H148),INDEX(Config!J:K,MATCH(H148,Config!J:J,0),2)))</f>
        <v/>
      </c>
      <c r="G148" s="79"/>
      <c r="H148" s="80"/>
      <c r="I148" s="136" t="str">
        <f>IF(H148="",IF(ISNA(INDEX(Config!M:N,MATCH(A148,Config!M:M,0),2)),"",IF(INDEX(Config!M:N,MATCH(A148,Config!M:M,0),2)=1,INDEX(Config!I:J,MATCH("A1",Config!I:I,0),2),"")),IF(LEN(H148)&gt;1000,INDEX(Config!R:AJ,MATCH("A5",Config!R:R,0),Introduction!$D$12+1),""))</f>
        <v/>
      </c>
    </row>
    <row r="149" spans="1:9" ht="21" customHeight="1" x14ac:dyDescent="0.2">
      <c r="B149" s="87" t="str">
        <f>IF(LEN(H149)&gt;255,H149,IF(ISNA(INDEX(Config!J:K,MATCH(H149,Config!J:J,0))),IF(H149="","",H149),INDEX(Config!J:K,MATCH(H149,Config!J:J,0),2)))</f>
        <v/>
      </c>
      <c r="C149" s="87" t="e">
        <f>INDEX(Config!M:O,MATCH(Checklist!A149,Config!M:M,0),3)</f>
        <v>#N/A</v>
      </c>
      <c r="D149" s="87">
        <v>138</v>
      </c>
      <c r="G149" s="63" t="str">
        <f>INDEX(Config!R:AJ,MATCH(D149,Config!R:R,0),Introduction!$D$12+1)</f>
        <v>AUTO-DÉCLARATION DE BONNES PRATIQUES SOCIALES</v>
      </c>
      <c r="H149" s="100"/>
      <c r="I149" s="136" t="str">
        <f>IF(H149="",IF(ISNA(INDEX(Config!M:N,MATCH(A149,Config!M:M,0),2)),"",IF(INDEX(Config!M:N,MATCH(A149,Config!M:M,0),2)=1,INDEX(Config!I:J,MATCH("A1",Config!I:I,0),2),"")),IF(LEN(H149)&gt;1000,INDEX(Config!R:AJ,MATCH("A5",Config!R:R,0),Introduction!$D$12+1),""))</f>
        <v/>
      </c>
    </row>
    <row r="150" spans="1:9" ht="306" customHeight="1" x14ac:dyDescent="0.2">
      <c r="B150" s="87" t="str">
        <f>IF(LEN(H150)&gt;255,H150,IF(ISNA(INDEX(Config!J:K,MATCH(H150,Config!J:J,0))),IF(H150="","",H150),INDEX(Config!J:K,MATCH(H150,Config!J:J,0),2)))</f>
        <v/>
      </c>
      <c r="C150" s="87" t="e">
        <f>INDEX(Config!M:O,MATCH(Checklist!A150,Config!M:M,0),3)</f>
        <v>#N/A</v>
      </c>
      <c r="D150" s="87">
        <v>139</v>
      </c>
      <c r="E150" s="82">
        <v>3</v>
      </c>
      <c r="G150" s="85" t="str">
        <f>INDEX(Config!R:AJ,MATCH(D150,Config!R:R,0),Introduction!$D$12+1)</f>
        <v>PC: Une auto-déclaration de bonnes pratiques sociales en matière de droits humains a-t-elle été signée par la direction et par le(s) représentant(s) des salariés et celle-ci a-t-elle été communiquée aux salariés ? 
CC: La direction et le(s) représentant(s) des salariés ont signé, affiché et mis en pratique une auto-déclaration garantissant de bonnes pratiques sociales et le respect des droits humains à tous les salariés. Cette déclaration comporte au minimum l'engagement de respecter les normes fondamentales du travail de l'OIT (Conventions OIT: 111 concernant la discrimination, 138 et 182 sur l'âge minimum et sur les pires formes de travail des enfants, 29 et 105 sur le travail forcé et sur l'abolition du travail forcé, 87 sur la liberté syndicale et la protection du droit syndical, 98 sur le droit d'organisation et de négociation collective, 100 sur l'égalité de rémunération et 99 sur les salaires minima), ainsi que des procédures d’embauche transparentes et non discriminatoires et la procédure de réclamation. L’auto-déclaration stipule que le(s) représentant(s) des salariés peut (peuvent) déposer des réclamations sans encourir de sanctions personnelles. Les salariés ont été informés de l’existence de cette auto-déclaration et celle-ci fait l’objet d’une révision au moins tous les 3 ans ou plus tôt si nécessaire.</v>
      </c>
      <c r="H150" s="100"/>
      <c r="I150" s="136" t="str">
        <f>IF(H150="",IF(ISNA(INDEX(Config!M:N,MATCH(A150,Config!M:M,0),2)),"",IF(INDEX(Config!M:N,MATCH(A150,Config!M:M,0),2)=1,INDEX(Config!I:J,MATCH("A1",Config!I:I,0),2),"")),IF(LEN(H150)&gt;1000,INDEX(Config!R:AJ,MATCH("A5",Config!R:R,0),Introduction!$D$12+1),""))</f>
        <v/>
      </c>
    </row>
    <row r="151" spans="1:9" ht="42.95" customHeight="1" x14ac:dyDescent="0.2">
      <c r="A151" s="110" t="s">
        <v>894</v>
      </c>
      <c r="B151" s="87" t="str">
        <f>IF(LEN(H151)&gt;255,H151,IF(ISNA(INDEX(Config!J:K,MATCH(H151,Config!J:J,0))),IF(H151="","",H151),INDEX(Config!J:K,MATCH(H151,Config!J:J,0),2)))</f>
        <v/>
      </c>
      <c r="C151" s="87" t="str">
        <f>INDEX(Config!M:O,MATCH(Checklist!A151,Config!M:M,0),3)</f>
        <v>yes/no/(N/A)</v>
      </c>
      <c r="D151" s="87">
        <v>140</v>
      </c>
      <c r="E151" s="83" t="s">
        <v>269</v>
      </c>
      <c r="G151" s="64" t="str">
        <f>INDEX(Config!R:AJ,MATCH(D151,Config!R:R,0),Introduction!$D$12+1)</f>
        <v>La déclaration est complète et contient au minimum tous les points cités dans les normes fondamentales du travail de l’OIT.</v>
      </c>
      <c r="H151" s="71"/>
      <c r="I151" s="136" t="str">
        <f>IF(H151="",IF(ISNA(INDEX(Config!M:N,MATCH(A151,Config!M:M,0),2)),"",IF(INDEX(Config!M:N,MATCH(A151,Config!M:M,0),2)=1,INDEX(Config!I:J,MATCH("A1",Config!I:I,0),2),"")),IF(LEN(H151)&gt;1000,INDEX(Config!R:AJ,MATCH("A5",Config!R:R,0),Introduction!$D$12+1),""))</f>
        <v xml:space="preserve">Le champ de saisie est obligatoire. </v>
      </c>
    </row>
    <row r="152" spans="1:9" ht="42.95" customHeight="1" x14ac:dyDescent="0.2">
      <c r="A152" s="110" t="s">
        <v>895</v>
      </c>
      <c r="B152" s="87" t="str">
        <f>IF(LEN(H152)&gt;255,H152,IF(ISNA(INDEX(Config!J:K,MATCH(H152,Config!J:J,0))),IF(H152="","",H152),INDEX(Config!J:K,MATCH(H152,Config!J:J,0),2)))</f>
        <v/>
      </c>
      <c r="C152" s="87" t="str">
        <f>INDEX(Config!M:O,MATCH(Checklist!A152,Config!M:M,0),3)</f>
        <v>yes/no/(N/A)</v>
      </c>
      <c r="D152" s="87">
        <v>141</v>
      </c>
      <c r="E152" s="83" t="s">
        <v>270</v>
      </c>
      <c r="G152" s="65" t="str">
        <f>INDEX(Config!R:AJ,MATCH(D152,Config!R:R,0),Introduction!$D$12+1)</f>
        <v>La déclaration a été signée par la direction et par le(s) représentant(s) des salariés.</v>
      </c>
      <c r="H152" s="71"/>
      <c r="I152" s="136" t="str">
        <f>IF(H152="",IF(ISNA(INDEX(Config!M:N,MATCH(A152,Config!M:M,0),2)),"",IF(INDEX(Config!M:N,MATCH(A152,Config!M:M,0),2)=1,INDEX(Config!I:J,MATCH("A1",Config!I:I,0),2),"")),IF(LEN(H152)&gt;1000,INDEX(Config!R:AJ,MATCH("A5",Config!R:R,0),Introduction!$D$12+1),""))</f>
        <v xml:space="preserve">Le champ de saisie est obligatoire. </v>
      </c>
    </row>
    <row r="153" spans="1:9" ht="71.099999999999994" customHeight="1" x14ac:dyDescent="0.2">
      <c r="A153" s="110" t="s">
        <v>896</v>
      </c>
      <c r="B153" s="87" t="str">
        <f>IF(LEN(H153)&gt;255,H153,IF(ISNA(INDEX(Config!J:K,MATCH(H153,Config!J:J,0))),IF(H153="","",H153),INDEX(Config!J:K,MATCH(H153,Config!J:J,0),2)))</f>
        <v/>
      </c>
      <c r="C153" s="87" t="str">
        <f>INDEX(Config!M:O,MATCH(Checklist!A153,Config!M:M,0),3)</f>
        <v>yes/no/(N/A)</v>
      </c>
      <c r="D153" s="87">
        <v>142</v>
      </c>
      <c r="E153" s="83" t="s">
        <v>271</v>
      </c>
      <c r="G153" s="65" t="str">
        <f>INDEX(Config!R:AJ,MATCH(D153,Config!R:R,0),Introduction!$D$12+1)</f>
        <v>La déclaration est communiquée activement aux salariés (p. ex. affichée sur le site de production, dans l’unité de manutention, dans le bureau de la direction ou jointe au contrat de travail, à titre d’information lors de réunions, etc.).</v>
      </c>
      <c r="H153" s="71"/>
      <c r="I153" s="136" t="str">
        <f>IF(H153="",IF(ISNA(INDEX(Config!M:N,MATCH(A153,Config!M:M,0),2)),"",IF(INDEX(Config!M:N,MATCH(A153,Config!M:M,0),2)=1,INDEX(Config!I:J,MATCH("A1",Config!I:I,0),2),"")),IF(LEN(H153)&gt;1000,INDEX(Config!R:AJ,MATCH("A5",Config!R:R,0),Introduction!$D$12+1),""))</f>
        <v xml:space="preserve">Le champ de saisie est obligatoire. </v>
      </c>
    </row>
    <row r="154" spans="1:9" ht="57" customHeight="1" x14ac:dyDescent="0.2">
      <c r="A154" s="110" t="s">
        <v>897</v>
      </c>
      <c r="B154" s="87" t="str">
        <f>IF(LEN(H154)&gt;255,H154,IF(ISNA(INDEX(Config!J:K,MATCH(H154,Config!J:J,0))),IF(H154="","",H154),INDEX(Config!J:K,MATCH(H154,Config!J:J,0),2)))</f>
        <v/>
      </c>
      <c r="C154" s="87" t="str">
        <f>INDEX(Config!M:O,MATCH(Checklist!A154,Config!M:M,0),3)</f>
        <v>yes/no/(N/A)</v>
      </c>
      <c r="D154" s="87">
        <v>143</v>
      </c>
      <c r="E154" s="84" t="s">
        <v>272</v>
      </c>
      <c r="F154" s="84"/>
      <c r="G154" s="65" t="str">
        <f>INDEX(Config!R:AJ,MATCH(D154,Config!R:R,0),Introduction!$D$12+1)</f>
        <v>La direction, la personne responsable de la mise en œuvre de GRASP et le(s) représentant(s) des salariés connaissent le contenu de la déclaration et confirment qu'elle est mise en pratique.</v>
      </c>
      <c r="H154" s="71"/>
      <c r="I154" s="136" t="str">
        <f>IF(H154="",IF(ISNA(INDEX(Config!M:N,MATCH(A154,Config!M:M,0),2)),"",IF(INDEX(Config!M:N,MATCH(A154,Config!M:M,0),2)=1,INDEX(Config!I:J,MATCH("A1",Config!I:I,0),2),"")),IF(LEN(H154)&gt;1000,INDEX(Config!R:AJ,MATCH("A5",Config!R:R,0),Introduction!$D$12+1),""))</f>
        <v xml:space="preserve">Le champ de saisie est obligatoire. </v>
      </c>
    </row>
    <row r="155" spans="1:9" ht="57" customHeight="1" x14ac:dyDescent="0.2">
      <c r="A155" s="110" t="s">
        <v>898</v>
      </c>
      <c r="B155" s="87" t="str">
        <f>IF(LEN(H155)&gt;255,H155,IF(ISNA(INDEX(Config!J:K,MATCH(H155,Config!J:J,0))),IF(H155="","",H155),INDEX(Config!J:K,MATCH(H155,Config!J:J,0),2)))</f>
        <v/>
      </c>
      <c r="C155" s="87" t="str">
        <f>INDEX(Config!M:O,MATCH(Checklist!A155,Config!M:M,0),3)</f>
        <v>yes/no/(N/A)</v>
      </c>
      <c r="D155" s="87">
        <v>144</v>
      </c>
      <c r="E155" s="84" t="s">
        <v>273</v>
      </c>
      <c r="G155" s="65" t="str">
        <f>INDEX(Config!R:AJ,MATCH(D155,Config!R:R,0),Introduction!$D$12+1)</f>
        <v>Il est stipulé que le(s) représentant(s) des salariés peut (peuvent) déposer des réclamations sans encourir de sanctions personnelles.</v>
      </c>
      <c r="H155" s="71"/>
      <c r="I155" s="136" t="str">
        <f>IF(H155="",IF(ISNA(INDEX(Config!M:N,MATCH(A155,Config!M:M,0),2)),"",IF(INDEX(Config!M:N,MATCH(A155,Config!M:M,0),2)=1,INDEX(Config!I:J,MATCH("A1",Config!I:I,0),2),"")),IF(LEN(H155)&gt;1000,INDEX(Config!R:AJ,MATCH("A5",Config!R:R,0),Introduction!$D$12+1),""))</f>
        <v xml:space="preserve">Le champ de saisie est obligatoire. </v>
      </c>
    </row>
    <row r="156" spans="1:9" ht="42.95" customHeight="1" x14ac:dyDescent="0.2">
      <c r="A156" s="110" t="s">
        <v>899</v>
      </c>
      <c r="B156" s="87" t="str">
        <f>IF(LEN(H156)&gt;255,H156,IF(ISNA(INDEX(Config!J:K,MATCH(H156,Config!J:J,0))),IF(H156="","",H156),INDEX(Config!J:K,MATCH(H156,Config!J:J,0),2)))</f>
        <v/>
      </c>
      <c r="C156" s="87" t="str">
        <f>INDEX(Config!M:O,MATCH(Checklist!A156,Config!M:M,0),3)</f>
        <v>yes/no/(N/A)</v>
      </c>
      <c r="D156" s="87">
        <v>145</v>
      </c>
      <c r="E156" s="84" t="s">
        <v>274</v>
      </c>
      <c r="G156" s="65" t="str">
        <f>INDEX(Config!R:AJ,MATCH(D156,Config!R:R,0),Introduction!$D$12+1)</f>
        <v>La déclaration fait l’objet d’une vérification et d’une révision au moins tous les 3 ans ou plus tôt si nécessaire.</v>
      </c>
      <c r="H156" s="71"/>
      <c r="I156" s="136" t="str">
        <f>IF(H156="",IF(ISNA(INDEX(Config!M:N,MATCH(A156,Config!M:M,0),2)),"",IF(INDEX(Config!M:N,MATCH(A156,Config!M:M,0),2)=1,INDEX(Config!I:J,MATCH("A1",Config!I:I,0),2),"")),IF(LEN(H156)&gt;1000,INDEX(Config!R:AJ,MATCH("A5",Config!R:R,0),Introduction!$D$12+1),""))</f>
        <v xml:space="preserve">Le champ de saisie est obligatoire. </v>
      </c>
    </row>
    <row r="157" spans="1:9" ht="84.95" customHeight="1" x14ac:dyDescent="0.2">
      <c r="A157" s="110" t="s">
        <v>900</v>
      </c>
      <c r="B157" s="87" t="str">
        <f>IF(LEN(H157)&gt;255,H157,IF(ISNA(INDEX(Config!J:K,MATCH(H157,Config!J:J,0))),IF(H157="","",H157),INDEX(Config!J:K,MATCH(H157,Config!J:J,0),2)))</f>
        <v/>
      </c>
      <c r="C157" s="87" t="str">
        <f>INDEX(Config!M:O,MATCH(Checklist!A157,Config!M:M,0),3)</f>
        <v>string</v>
      </c>
      <c r="D157" s="87">
        <v>146</v>
      </c>
      <c r="G157" s="66" t="str">
        <f>INDEX(Config!R:AJ,MATCH(D157,Config!R:R,0),Introduction!$D$12+1)</f>
        <v>Preuves/remarques:</v>
      </c>
      <c r="H157" s="76"/>
      <c r="I157" s="136" t="str">
        <f>IF(H157="",IF(ISNA(INDEX(Config!M:N,MATCH(A157,Config!M:M,0),2)),"",IF(INDEX(Config!M:N,MATCH(A157,Config!M:M,0),2)=1,INDEX(Config!I:J,MATCH("A1",Config!I:I,0),2),"")),IF(LEN(H157)&gt;1000,INDEX(Config!R:AJ,MATCH("A5",Config!R:R,0),Introduction!$D$12+1),""))</f>
        <v xml:space="preserve">Le champ de saisie est obligatoire. </v>
      </c>
    </row>
    <row r="158" spans="1:9" ht="84.95" customHeight="1" x14ac:dyDescent="0.2">
      <c r="A158" s="110" t="s">
        <v>901</v>
      </c>
      <c r="B158" s="87" t="str">
        <f>IF(LEN(H158)&gt;255,H158,IF(ISNA(INDEX(Config!J:K,MATCH(H158,Config!J:J,0))),IF(H158="","",H158),INDEX(Config!J:K,MATCH(H158,Config!J:J,0),2)))</f>
        <v/>
      </c>
      <c r="C158" s="87" t="str">
        <f>INDEX(Config!M:O,MATCH(Checklist!A158,Config!M:M,0),3)</f>
        <v>string</v>
      </c>
      <c r="D158" s="87">
        <v>147</v>
      </c>
      <c r="G158" s="66" t="str">
        <f>INDEX(Config!R:AJ,MATCH(D158,Config!R:R,0),Introduction!$D$12+1)</f>
        <v>Mesures correctives:</v>
      </c>
      <c r="H158" s="60"/>
      <c r="I158" s="136" t="str">
        <f>IF(H158="",IF(ISNA(INDEX(Config!M:N,MATCH(A158,Config!M:M,0),2)),"",IF(INDEX(Config!M:N,MATCH(A158,Config!M:M,0),2)=1,INDEX(Config!I:J,MATCH("A1",Config!I:I,0),2),"")),IF(LEN(H158)&gt;1000,INDEX(Config!R:AJ,MATCH("A5",Config!R:R,0),Introduction!$D$12+1),""))</f>
        <v/>
      </c>
    </row>
    <row r="159" spans="1:9" ht="21" customHeight="1" x14ac:dyDescent="0.2">
      <c r="B159" s="87" t="str">
        <f>IF(LEN(H159)&gt;255,H159,IF(ISNA(INDEX(Config!J:K,MATCH(H159,Config!J:J,0))),IF(H159="","",H159),INDEX(Config!J:K,MATCH(H159,Config!J:J,0),2)))</f>
        <v/>
      </c>
      <c r="G159" s="79"/>
      <c r="H159" s="81"/>
      <c r="I159" s="136" t="str">
        <f>IF(H159="",IF(ISNA(INDEX(Config!M:N,MATCH(A159,Config!M:M,0),2)),"",IF(INDEX(Config!M:N,MATCH(A159,Config!M:M,0),2)=1,INDEX(Config!I:J,MATCH("A1",Config!I:I,0),2),"")),IF(LEN(H159)&gt;1000,INDEX(Config!R:AJ,MATCH("A5",Config!R:R,0),Introduction!$D$12+1),""))</f>
        <v/>
      </c>
    </row>
    <row r="160" spans="1:9" ht="21" customHeight="1" x14ac:dyDescent="0.2">
      <c r="B160" s="87" t="str">
        <f>IF(LEN(H160)&gt;255,H160,IF(ISNA(INDEX(Config!J:K,MATCH(H160,Config!J:J,0))),IF(H160="","",H160),INDEX(Config!J:K,MATCH(H160,Config!J:J,0),2)))</f>
        <v/>
      </c>
      <c r="C160" s="87" t="e">
        <f>INDEX(Config!M:O,MATCH(Checklist!A160,Config!M:M,0),3)</f>
        <v>#N/A</v>
      </c>
      <c r="D160" s="87">
        <v>148</v>
      </c>
      <c r="G160" s="63" t="str">
        <f>INDEX(Config!R:AJ,MATCH(D160,Config!R:R,0),Introduction!$D$12+1)</f>
        <v>ACCÈS À LA RÉGLEMENTATION NATIONALE DU TRAVAIL</v>
      </c>
      <c r="H160" s="100"/>
      <c r="I160" s="136" t="str">
        <f>IF(H160="",IF(ISNA(INDEX(Config!M:N,MATCH(A160,Config!M:M,0),2)),"",IF(INDEX(Config!M:N,MATCH(A160,Config!M:M,0),2)=1,INDEX(Config!I:J,MATCH("A1",Config!I:I,0),2),"")),IF(LEN(H160)&gt;1000,INDEX(Config!R:AJ,MATCH("A5",Config!R:R,0),Introduction!$D$12+1),""))</f>
        <v/>
      </c>
    </row>
    <row r="161" spans="1:9" ht="188.1" customHeight="1" x14ac:dyDescent="0.2">
      <c r="B161" s="87" t="str">
        <f>IF(LEN(H161)&gt;255,H161,IF(ISNA(INDEX(Config!J:K,MATCH(H161,Config!J:J,0))),IF(H161="","",H161),INDEX(Config!J:K,MATCH(H161,Config!J:J,0),2)))</f>
        <v/>
      </c>
      <c r="C161" s="87" t="e">
        <f>INDEX(Config!M:O,MATCH(Checklist!A161,Config!M:M,0),3)</f>
        <v>#N/A</v>
      </c>
      <c r="D161" s="87">
        <v>149</v>
      </c>
      <c r="E161" s="82">
        <v>4</v>
      </c>
      <c r="G161" s="85" t="str">
        <f>INDEX(Config!R:AJ,MATCH(D161,Config!R:R,0),Introduction!$D$12+1)</f>
        <v>PC: La personne responsable de la mise en œuvre de GRASP (RGSP) et le(s) représentant(s) des salariés ont-ils connaissance de la réglementation nationale du travail en vigueur ou y ont-ils accès ?
CC: La personne responsable de la mise en œuvre de GRASP (RGSP) et le(s) représentant(s) des salariés ont connaissance de la réglementation nationale, comme les salaires bruts et minimums, le temps de travail, l'appartenance à un syndicat, la lutte contre les discriminations, le travail des enfants, les contrats de travail, les congés annuels et de maternité, ou y ont accès. Le RGSP et le(s) représentant(s) des salariés connaissent tous les deux les points essentiels des conditions de travail dans l’agriculture telles qu’ils sont formulés dans les Directives d’Interprétation Nationales GRASP applicables.</v>
      </c>
      <c r="H161" s="100"/>
      <c r="I161" s="136" t="str">
        <f>IF(H161="",IF(ISNA(INDEX(Config!M:N,MATCH(A161,Config!M:M,0),2)),"",IF(INDEX(Config!M:N,MATCH(A161,Config!M:M,0),2)=1,INDEX(Config!I:J,MATCH("A1",Config!I:I,0),2),"")),IF(LEN(H161)&gt;1000,INDEX(Config!R:AJ,MATCH("A5",Config!R:R,0),Introduction!$D$12+1),""))</f>
        <v/>
      </c>
    </row>
    <row r="162" spans="1:9" ht="57" customHeight="1" x14ac:dyDescent="0.2">
      <c r="A162" s="110" t="s">
        <v>902</v>
      </c>
      <c r="B162" s="87" t="str">
        <f>IF(LEN(H162)&gt;255,H162,IF(ISNA(INDEX(Config!J:K,MATCH(H162,Config!J:J,0))),IF(H162="","",H162),INDEX(Config!J:K,MATCH(H162,Config!J:J,0),2)))</f>
        <v/>
      </c>
      <c r="C162" s="87" t="str">
        <f>INDEX(Config!M:O,MATCH(Checklist!A162,Config!M:M,0),3)</f>
        <v>yes/no/(N/A)</v>
      </c>
      <c r="D162" s="87">
        <v>150</v>
      </c>
      <c r="E162" s="82" t="s">
        <v>107</v>
      </c>
      <c r="G162" s="64" t="str">
        <f>INDEX(Config!R:AJ,MATCH(D162,Config!R:R,0),Introduction!$D$12+1)</f>
        <v>Le RGSP remet au(x) représentant(s) des salariés la réglementation du travail en vigueur (p. ex. les Directives d’Interprétation Nationales GRASP).</v>
      </c>
      <c r="H162" s="71"/>
      <c r="I162" s="136" t="str">
        <f>IF(H162="",IF(ISNA(INDEX(Config!M:N,MATCH(A162,Config!M:M,0),2)),"",IF(INDEX(Config!M:N,MATCH(A162,Config!M:M,0),2)=1,INDEX(Config!I:J,MATCH("A1",Config!I:I,0),2),"")),IF(LEN(H162)&gt;1000,INDEX(Config!R:AJ,MATCH("A5",Config!R:R,0),Introduction!$D$12+1),""))</f>
        <v xml:space="preserve">Le champ de saisie est obligatoire. </v>
      </c>
    </row>
    <row r="163" spans="1:9" ht="57" customHeight="1" x14ac:dyDescent="0.2">
      <c r="A163" s="110" t="s">
        <v>903</v>
      </c>
      <c r="B163" s="87" t="str">
        <f>IF(LEN(H163)&gt;255,H163,IF(ISNA(INDEX(Config!J:K,MATCH(H163,Config!J:J,0))),IF(H163="","",H163),INDEX(Config!J:K,MATCH(H163,Config!J:J,0),2)))</f>
        <v/>
      </c>
      <c r="C163" s="87" t="str">
        <f>INDEX(Config!M:O,MATCH(Checklist!A163,Config!M:M,0),3)</f>
        <v>yes/no/(N/A)</v>
      </c>
      <c r="D163" s="87">
        <v>151</v>
      </c>
      <c r="E163" s="82" t="s">
        <v>108</v>
      </c>
      <c r="G163" s="65" t="str">
        <f>INDEX(Config!R:AJ,MATCH(D163,Config!R:R,0),Introduction!$D$12+1)</f>
        <v>Le RGSP et le(s) représentant(s) des salariés ont connaissance de la réglementation du travail applicable en matière de salaires brut et minimum et de retenues sur salaires ou y ont accès.</v>
      </c>
      <c r="H163" s="71"/>
      <c r="I163" s="136" t="str">
        <f>IF(H163="",IF(ISNA(INDEX(Config!M:N,MATCH(A163,Config!M:M,0),2)),"",IF(INDEX(Config!M:N,MATCH(A163,Config!M:M,0),2)=1,INDEX(Config!I:J,MATCH("A1",Config!I:I,0),2),"")),IF(LEN(H163)&gt;1000,INDEX(Config!R:AJ,MATCH("A5",Config!R:R,0),Introduction!$D$12+1),""))</f>
        <v xml:space="preserve">Le champ de saisie est obligatoire. </v>
      </c>
    </row>
    <row r="164" spans="1:9" ht="57" customHeight="1" x14ac:dyDescent="0.2">
      <c r="A164" s="110" t="s">
        <v>904</v>
      </c>
      <c r="B164" s="87" t="str">
        <f>IF(LEN(H164)&gt;255,H164,IF(ISNA(INDEX(Config!J:K,MATCH(H164,Config!J:J,0))),IF(H164="","",H164),INDEX(Config!J:K,MATCH(H164,Config!J:J,0),2)))</f>
        <v/>
      </c>
      <c r="C164" s="87" t="str">
        <f>INDEX(Config!M:O,MATCH(Checklist!A164,Config!M:M,0),3)</f>
        <v>yes/no/(N/A)</v>
      </c>
      <c r="D164" s="87">
        <v>152</v>
      </c>
      <c r="E164" s="82" t="s">
        <v>109</v>
      </c>
      <c r="G164" s="65" t="str">
        <f>INDEX(Config!R:AJ,MATCH(D164,Config!R:R,0),Introduction!$D$12+1)</f>
        <v>Le RGSP et le(s) représentant(s) des salariés ont connaissance de la réglementation du travail applicable en matière de temps de travail ou y ont accès.</v>
      </c>
      <c r="H164" s="71"/>
      <c r="I164" s="136" t="str">
        <f>IF(H164="",IF(ISNA(INDEX(Config!M:N,MATCH(A164,Config!M:M,0),2)),"",IF(INDEX(Config!M:N,MATCH(A164,Config!M:M,0),2)=1,INDEX(Config!I:J,MATCH("A1",Config!I:I,0),2),"")),IF(LEN(H164)&gt;1000,INDEX(Config!R:AJ,MATCH("A5",Config!R:R,0),Introduction!$D$12+1),""))</f>
        <v xml:space="preserve">Le champ de saisie est obligatoire. </v>
      </c>
    </row>
    <row r="165" spans="1:9" ht="57" customHeight="1" x14ac:dyDescent="0.2">
      <c r="A165" s="110" t="s">
        <v>905</v>
      </c>
      <c r="B165" s="87" t="str">
        <f>IF(LEN(H165)&gt;255,H165,IF(ISNA(INDEX(Config!J:K,MATCH(H165,Config!J:J,0))),IF(H165="","",H165),INDEX(Config!J:K,MATCH(H165,Config!J:J,0),2)))</f>
        <v/>
      </c>
      <c r="C165" s="87" t="str">
        <f>INDEX(Config!M:O,MATCH(Checklist!A165,Config!M:M,0),3)</f>
        <v>yes/no/(N/A)</v>
      </c>
      <c r="D165" s="87">
        <v>153</v>
      </c>
      <c r="E165" s="82" t="s">
        <v>110</v>
      </c>
      <c r="G165" s="65" t="str">
        <f>INDEX(Config!R:AJ,MATCH(D165,Config!R:R,0),Introduction!$D$12+1)</f>
        <v>Le RGSP et le(s) représentant(s) des salariés ont connaissance de la réglementation du travail applicable en matière de liberté d’association et de droit de négociation collective ou y ont accès.</v>
      </c>
      <c r="H165" s="71"/>
      <c r="I165" s="136" t="str">
        <f>IF(H165="",IF(ISNA(INDEX(Config!M:N,MATCH(A165,Config!M:M,0),2)),"",IF(INDEX(Config!M:N,MATCH(A165,Config!M:M,0),2)=1,INDEX(Config!I:J,MATCH("A1",Config!I:I,0),2),"")),IF(LEN(H165)&gt;1000,INDEX(Config!R:AJ,MATCH("A5",Config!R:R,0),Introduction!$D$12+1),""))</f>
        <v xml:space="preserve">Le champ de saisie est obligatoire. </v>
      </c>
    </row>
    <row r="166" spans="1:9" ht="57" customHeight="1" x14ac:dyDescent="0.2">
      <c r="A166" s="110" t="s">
        <v>906</v>
      </c>
      <c r="B166" s="87" t="str">
        <f>IF(LEN(H166)&gt;255,H166,IF(ISNA(INDEX(Config!J:K,MATCH(H166,Config!J:J,0))),IF(H166="","",H166),INDEX(Config!J:K,MATCH(H166,Config!J:J,0),2)))</f>
        <v/>
      </c>
      <c r="C166" s="87" t="str">
        <f>INDEX(Config!M:O,MATCH(Checklist!A166,Config!M:M,0),3)</f>
        <v>yes/no/(N/A)</v>
      </c>
      <c r="D166" s="87">
        <v>154</v>
      </c>
      <c r="E166" s="82" t="s">
        <v>111</v>
      </c>
      <c r="G166" s="65" t="str">
        <f>INDEX(Config!R:AJ,MATCH(D166,Config!R:R,0),Introduction!$D$12+1)</f>
        <v>Le RGSP et le(s) représentant(s) des salariés ont connaissance de la réglementation du travail applicable en matière de lutte contre les discriminations ou y ont accès.</v>
      </c>
      <c r="H166" s="71"/>
      <c r="I166" s="136" t="str">
        <f>IF(H166="",IF(ISNA(INDEX(Config!M:N,MATCH(A166,Config!M:M,0),2)),"",IF(INDEX(Config!M:N,MATCH(A166,Config!M:M,0),2)=1,INDEX(Config!I:J,MATCH("A1",Config!I:I,0),2),"")),IF(LEN(H166)&gt;1000,INDEX(Config!R:AJ,MATCH("A5",Config!R:R,0),Introduction!$D$12+1),""))</f>
        <v xml:space="preserve">Le champ de saisie est obligatoire. </v>
      </c>
    </row>
    <row r="167" spans="1:9" ht="57" customHeight="1" x14ac:dyDescent="0.2">
      <c r="A167" s="110" t="s">
        <v>907</v>
      </c>
      <c r="B167" s="87" t="str">
        <f>IF(LEN(H167)&gt;255,H167,IF(ISNA(INDEX(Config!J:K,MATCH(H167,Config!J:J,0))),IF(H167="","",H167),INDEX(Config!J:K,MATCH(H167,Config!J:J,0),2)))</f>
        <v/>
      </c>
      <c r="C167" s="87" t="str">
        <f>INDEX(Config!M:O,MATCH(Checklist!A167,Config!M:M,0),3)</f>
        <v>yes/no/(N/A)</v>
      </c>
      <c r="D167" s="87">
        <v>155</v>
      </c>
      <c r="E167" s="82" t="s">
        <v>112</v>
      </c>
      <c r="G167" s="65" t="str">
        <f>INDEX(Config!R:AJ,MATCH(D167,Config!R:R,0),Introduction!$D$12+1)</f>
        <v>Le RGSP et le(s) représentant(s) des salariés ont connaissance de la réglementation du travail applicable en matière de travail des enfants et d’âge minimal d'admission à l'emploi ou y ont accès.</v>
      </c>
      <c r="H167" s="71"/>
      <c r="I167" s="136" t="str">
        <f>IF(H167="",IF(ISNA(INDEX(Config!M:N,MATCH(A167,Config!M:M,0),2)),"",IF(INDEX(Config!M:N,MATCH(A167,Config!M:M,0),2)=1,INDEX(Config!I:J,MATCH("A1",Config!I:I,0),2),"")),IF(LEN(H167)&gt;1000,INDEX(Config!R:AJ,MATCH("A5",Config!R:R,0),Introduction!$D$12+1),""))</f>
        <v xml:space="preserve">Le champ de saisie est obligatoire. </v>
      </c>
    </row>
    <row r="168" spans="1:9" ht="57" customHeight="1" x14ac:dyDescent="0.2">
      <c r="A168" s="110" t="s">
        <v>908</v>
      </c>
      <c r="B168" s="87" t="str">
        <f>IF(LEN(H168)&gt;255,H168,IF(ISNA(INDEX(Config!J:K,MATCH(H168,Config!J:J,0))),IF(H168="","",H168),INDEX(Config!J:K,MATCH(H168,Config!J:J,0),2)))</f>
        <v/>
      </c>
      <c r="C168" s="87" t="str">
        <f>INDEX(Config!M:O,MATCH(Checklist!A168,Config!M:M,0),3)</f>
        <v>yes/no/(N/A)</v>
      </c>
      <c r="D168" s="87">
        <v>156</v>
      </c>
      <c r="E168" s="82" t="s">
        <v>113</v>
      </c>
      <c r="G168" s="65" t="str">
        <f>INDEX(Config!R:AJ,MATCH(D168,Config!R:R,0),Introduction!$D$12+1)</f>
        <v>Le RGSP et le(s) représentant(s) des salariés ont connaissance de la réglementation du travail applicable en matière de congés annuel et de maternité ou y ont accès.</v>
      </c>
      <c r="H168" s="71"/>
      <c r="I168" s="136" t="str">
        <f>IF(H168="",IF(ISNA(INDEX(Config!M:N,MATCH(A168,Config!M:M,0),2)),"",IF(INDEX(Config!M:N,MATCH(A168,Config!M:M,0),2)=1,INDEX(Config!I:J,MATCH("A1",Config!I:I,0),2),"")),IF(LEN(H168)&gt;1000,INDEX(Config!R:AJ,MATCH("A5",Config!R:R,0),Introduction!$D$12+1),""))</f>
        <v xml:space="preserve">Le champ de saisie est obligatoire. </v>
      </c>
    </row>
    <row r="169" spans="1:9" ht="84.95" customHeight="1" x14ac:dyDescent="0.2">
      <c r="A169" s="110" t="s">
        <v>909</v>
      </c>
      <c r="B169" s="87" t="str">
        <f>IF(LEN(H169)&gt;255,H169,IF(ISNA(INDEX(Config!J:K,MATCH(H169,Config!J:J,0))),IF(H169="","",H169),INDEX(Config!J:K,MATCH(H169,Config!J:J,0),2)))</f>
        <v/>
      </c>
      <c r="C169" s="87" t="str">
        <f>INDEX(Config!M:O,MATCH(Checklist!A169,Config!M:M,0),3)</f>
        <v>string</v>
      </c>
      <c r="D169" s="87">
        <v>157</v>
      </c>
      <c r="G169" s="66" t="str">
        <f>INDEX(Config!R:AJ,MATCH(D169,Config!R:R,0),Introduction!$D$12+1)</f>
        <v>Preuves/remarques:</v>
      </c>
      <c r="H169" s="76"/>
      <c r="I169" s="136" t="str">
        <f>IF(H169="",IF(ISNA(INDEX(Config!M:N,MATCH(A169,Config!M:M,0),2)),"",IF(INDEX(Config!M:N,MATCH(A169,Config!M:M,0),2)=1,INDEX(Config!I:J,MATCH("A1",Config!I:I,0),2),"")),IF(LEN(H169)&gt;1000,INDEX(Config!R:AJ,MATCH("A5",Config!R:R,0),Introduction!$D$12+1),""))</f>
        <v xml:space="preserve">Le champ de saisie est obligatoire. </v>
      </c>
    </row>
    <row r="170" spans="1:9" ht="84.95" customHeight="1" x14ac:dyDescent="0.2">
      <c r="A170" s="110" t="s">
        <v>910</v>
      </c>
      <c r="B170" s="87" t="str">
        <f>IF(LEN(H170)&gt;255,H170,IF(ISNA(INDEX(Config!J:K,MATCH(H170,Config!J:J,0))),IF(H170="","",H170),INDEX(Config!J:K,MATCH(H170,Config!J:J,0),2)))</f>
        <v/>
      </c>
      <c r="C170" s="87" t="str">
        <f>INDEX(Config!M:O,MATCH(Checklist!A170,Config!M:M,0),3)</f>
        <v>string</v>
      </c>
      <c r="D170" s="87">
        <v>158</v>
      </c>
      <c r="G170" s="66" t="str">
        <f>INDEX(Config!R:AJ,MATCH(D170,Config!R:R,0),Introduction!$D$12+1)</f>
        <v>Mesures correctives:</v>
      </c>
      <c r="H170" s="60"/>
      <c r="I170" s="136" t="str">
        <f>IF(H170="",IF(ISNA(INDEX(Config!M:N,MATCH(A170,Config!M:M,0),2)),"",IF(INDEX(Config!M:N,MATCH(A170,Config!M:M,0),2)=1,INDEX(Config!I:J,MATCH("A1",Config!I:I,0),2),"")),IF(LEN(H170)&gt;1000,INDEX(Config!R:AJ,MATCH("A5",Config!R:R,0),Introduction!$D$12+1),""))</f>
        <v/>
      </c>
    </row>
    <row r="171" spans="1:9" ht="21" customHeight="1" x14ac:dyDescent="0.2">
      <c r="B171" s="87" t="str">
        <f>IF(LEN(H171)&gt;255,H171,IF(ISNA(INDEX(Config!J:K,MATCH(H171,Config!J:J,0))),IF(H171="","",H171),INDEX(Config!J:K,MATCH(H171,Config!J:J,0),2)))</f>
        <v/>
      </c>
      <c r="G171" s="79"/>
      <c r="H171" s="81"/>
      <c r="I171" s="136" t="str">
        <f>IF(H171="",IF(ISNA(INDEX(Config!M:N,MATCH(A171,Config!M:M,0),2)),"",IF(INDEX(Config!M:N,MATCH(A171,Config!M:M,0),2)=1,INDEX(Config!I:J,MATCH("A1",Config!I:I,0),2),"")),IF(LEN(H171)&gt;1000,INDEX(Config!R:AJ,MATCH("A5",Config!R:R,0),Introduction!$D$12+1),""))</f>
        <v/>
      </c>
    </row>
    <row r="172" spans="1:9" ht="21" customHeight="1" x14ac:dyDescent="0.2">
      <c r="B172" s="87" t="str">
        <f>IF(LEN(H172)&gt;255,H172,IF(ISNA(INDEX(Config!J:K,MATCH(H172,Config!J:J,0))),IF(H172="","",H172),INDEX(Config!J:K,MATCH(H172,Config!J:J,0),2)))</f>
        <v/>
      </c>
      <c r="C172" s="87" t="e">
        <f>INDEX(Config!M:O,MATCH(Checklist!A172,Config!M:M,0),3)</f>
        <v>#N/A</v>
      </c>
      <c r="D172" s="87">
        <v>159</v>
      </c>
      <c r="G172" s="63" t="str">
        <f>INDEX(Config!R:AJ,MATCH(D172,Config!R:R,0),Introduction!$D$12+1)</f>
        <v>CONTRATS DE TRAVAIL</v>
      </c>
      <c r="H172" s="100"/>
      <c r="I172" s="136" t="str">
        <f>IF(H172="",IF(ISNA(INDEX(Config!M:N,MATCH(A172,Config!M:M,0),2)),"",IF(INDEX(Config!M:N,MATCH(A172,Config!M:M,0),2)=1,INDEX(Config!I:J,MATCH("A1",Config!I:I,0),2),"")),IF(LEN(H172)&gt;1000,INDEX(Config!R:AJ,MATCH("A5",Config!R:R,0),Introduction!$D$12+1),""))</f>
        <v/>
      </c>
    </row>
    <row r="173" spans="1:9" ht="309" customHeight="1" x14ac:dyDescent="0.2">
      <c r="B173" s="87" t="str">
        <f>IF(LEN(H173)&gt;255,H173,IF(ISNA(INDEX(Config!J:K,MATCH(H173,Config!J:J,0))),IF(H173="","",H173),INDEX(Config!J:K,MATCH(H173,Config!J:J,0),2)))</f>
        <v/>
      </c>
      <c r="C173" s="87" t="e">
        <f>INDEX(Config!M:O,MATCH(Checklist!A173,Config!M:M,0),3)</f>
        <v>#N/A</v>
      </c>
      <c r="D173" s="87">
        <v>160</v>
      </c>
      <c r="E173" s="82">
        <v>5</v>
      </c>
      <c r="G173" s="85" t="str">
        <f>INDEX(Config!R:AJ,MATCH(D173,Config!R:R,0),Introduction!$D$12+1)</f>
        <v>PC: Est-il possible de montrer des copies valables des contrats de travail pour les salariés ? Les contrats de travail sont-ils conformes à la législation en vigueur et/ou aux conventions collectives et précisent-ils au minimum les noms complets, la nationalité, la description du poste, la date de naissance, la date d'entrée, les heures de travail habituelles, le salaire et la durée de l'emploi ? Ont-ils été signés par les deux parties, salarié et employeur ?
CC: Pour chaque salarié, un contrat peut être montré à l’auditeur s'il le demande sur la base d’un échantillon. Les contrats correspondent à la législation en vigueur et/ou à la convention collective. Les salariés et l'employeur les ont signés. Ces contrats mentionnent au moins les noms complets, la nationalité, la description du poste, la date de naissance, la date d’entrée, les heures de travail habituelles, le salaire et la durée de l'emploi (p. ex. travailleur permanent, saisonnier ou journalier, etc.) et, pour les salariés non nationaux, leur statut juridique et permis de travail. Le contrat ne montre aucune contradiction avec l’auto-déclaration de bonnes pratiques sociales. Les contrats des salariés doivent être accessibles sur 24 mois au minimum.</v>
      </c>
      <c r="H173" s="100"/>
      <c r="I173" s="136" t="str">
        <f>IF(H173="",IF(ISNA(INDEX(Config!M:N,MATCH(A173,Config!M:M,0),2)),"",IF(INDEX(Config!M:N,MATCH(A173,Config!M:M,0),2)=1,INDEX(Config!I:J,MATCH("A1",Config!I:I,0),2),"")),IF(LEN(H173)&gt;1000,INDEX(Config!R:AJ,MATCH("A5",Config!R:R,0),Introduction!$D$12+1),""))</f>
        <v/>
      </c>
    </row>
    <row r="174" spans="1:9" ht="42.95" customHeight="1" x14ac:dyDescent="0.2">
      <c r="A174" s="110" t="s">
        <v>911</v>
      </c>
      <c r="B174" s="87" t="str">
        <f>IF(LEN(H174)&gt;255,H174,IF(ISNA(INDEX(Config!J:K,MATCH(H174,Config!J:J,0))),IF(H174="","",H174),INDEX(Config!J:K,MATCH(H174,Config!J:J,0),2)))</f>
        <v/>
      </c>
      <c r="C174" s="87" t="str">
        <f>INDEX(Config!M:O,MATCH(Checklist!A174,Config!M:M,0),3)</f>
        <v>yes/no/(N/A)</v>
      </c>
      <c r="D174" s="87">
        <v>161</v>
      </c>
      <c r="E174" s="82" t="s">
        <v>116</v>
      </c>
      <c r="G174" s="64" t="str">
        <f>INDEX(Config!R:AJ,MATCH(D174,Config!R:R,0),Introduction!$D$12+1)</f>
        <v>Des contrôles aléatoires montrent que des contrats écrits, signés par les deux parties, sont disponibles pour tous les salariés.</v>
      </c>
      <c r="H174" s="71"/>
      <c r="I174" s="136" t="str">
        <f>IF(H174="",IF(ISNA(INDEX(Config!M:N,MATCH(A174,Config!M:M,0),2)),"",IF(INDEX(Config!M:N,MATCH(A174,Config!M:M,0),2)=1,INDEX(Config!I:J,MATCH("A1",Config!I:I,0),2),"")),IF(LEN(H174)&gt;1000,INDEX(Config!R:AJ,MATCH("A5",Config!R:R,0),Introduction!$D$12+1),""))</f>
        <v xml:space="preserve">Le champ de saisie est obligatoire. </v>
      </c>
    </row>
    <row r="175" spans="1:9" ht="71.099999999999994" customHeight="1" x14ac:dyDescent="0.2">
      <c r="A175" s="110" t="s">
        <v>912</v>
      </c>
      <c r="B175" s="87" t="str">
        <f>IF(LEN(H175)&gt;255,H175,IF(ISNA(INDEX(Config!J:K,MATCH(H175,Config!J:J,0))),IF(H175="","",H175),INDEX(Config!J:K,MATCH(H175,Config!J:J,0),2)))</f>
        <v/>
      </c>
      <c r="C175" s="87" t="str">
        <f>INDEX(Config!M:O,MATCH(Checklist!A175,Config!M:M,0),3)</f>
        <v>yes/no/(N/A)</v>
      </c>
      <c r="D175" s="87">
        <v>162</v>
      </c>
      <c r="E175" s="82" t="s">
        <v>117</v>
      </c>
      <c r="G175" s="65" t="str">
        <f>INDEX(Config!R:AJ,MATCH(D175,Config!R:R,0),Introduction!$D$12+1)</f>
        <v>Il existe des preuves que les salariés possèdent le contrat approprié selon la législation nationale et/ou les conventions collectives (ainsi que le stipule la Directive d’Interprétation Nationale GRASP applicable).</v>
      </c>
      <c r="H175" s="71"/>
      <c r="I175" s="136" t="str">
        <f>IF(H175="",IF(ISNA(INDEX(Config!M:N,MATCH(A175,Config!M:M,0),2)),"",IF(INDEX(Config!M:N,MATCH(A175,Config!M:M,0),2)=1,INDEX(Config!I:J,MATCH("A1",Config!I:I,0),2),"")),IF(LEN(H175)&gt;1000,INDEX(Config!R:AJ,MATCH("A5",Config!R:R,0),Introduction!$D$12+1),""))</f>
        <v xml:space="preserve">Le champ de saisie est obligatoire. </v>
      </c>
    </row>
    <row r="176" spans="1:9" ht="71.099999999999994" customHeight="1" x14ac:dyDescent="0.2">
      <c r="A176" s="110" t="s">
        <v>913</v>
      </c>
      <c r="B176" s="87" t="str">
        <f>IF(LEN(H176)&gt;255,H176,IF(ISNA(INDEX(Config!J:K,MATCH(H176,Config!J:J,0))),IF(H176="","",H176),INDEX(Config!J:K,MATCH(H176,Config!J:J,0),2)))</f>
        <v/>
      </c>
      <c r="C176" s="87" t="str">
        <f>INDEX(Config!M:O,MATCH(Checklist!A176,Config!M:M,0),3)</f>
        <v>yes/no/(N/A)</v>
      </c>
      <c r="D176" s="87">
        <v>163</v>
      </c>
      <c r="E176" s="82" t="s">
        <v>118</v>
      </c>
      <c r="G176" s="65" t="str">
        <f>INDEX(Config!R:AJ,MATCH(D176,Config!R:R,0),Introduction!$D$12+1)</f>
        <v>Les contrats de travail comportent au moins des informations de base sur le nom, la date de naissance et la nationalité du salarié conformément à la Directive d’Interprétation Nationale GRASP applicable.</v>
      </c>
      <c r="H176" s="71"/>
      <c r="I176" s="136" t="str">
        <f>IF(H176="",IF(ISNA(INDEX(Config!M:N,MATCH(A176,Config!M:M,0),2)),"",IF(INDEX(Config!M:N,MATCH(A176,Config!M:M,0),2)=1,INDEX(Config!I:J,MATCH("A1",Config!I:I,0),2),"")),IF(LEN(H176)&gt;1000,INDEX(Config!R:AJ,MATCH("A5",Config!R:R,0),Introduction!$D$12+1),""))</f>
        <v xml:space="preserve">Le champ de saisie est obligatoire. </v>
      </c>
    </row>
    <row r="177" spans="1:9" ht="57" customHeight="1" x14ac:dyDescent="0.2">
      <c r="A177" s="110" t="s">
        <v>914</v>
      </c>
      <c r="B177" s="87" t="str">
        <f>IF(LEN(H177)&gt;255,H177,IF(ISNA(INDEX(Config!J:K,MATCH(H177,Config!J:J,0))),IF(H177="","",H177),INDEX(Config!J:K,MATCH(H177,Config!J:J,0),2)))</f>
        <v/>
      </c>
      <c r="C177" s="87" t="str">
        <f>INDEX(Config!M:O,MATCH(Checklist!A177,Config!M:M,0),3)</f>
        <v>yes/no/(N/A)</v>
      </c>
      <c r="D177" s="87">
        <v>164</v>
      </c>
      <c r="E177" s="82" t="s">
        <v>119</v>
      </c>
      <c r="G177" s="65" t="str">
        <f>INDEX(Config!R:AJ,MATCH(D177,Config!R:R,0),Introduction!$D$12+1)</f>
        <v>Les contrats de travail ou pièces jointes des contrats comportent des informations de base sur la période contractuelle (p. ex. travailleur permanent, saisonnier ou journalier, etc.), le salaire, les horaires de travail, les pauses, et une description de base du poste.</v>
      </c>
      <c r="H177" s="71"/>
      <c r="I177" s="136" t="str">
        <f>IF(H177="",IF(ISNA(INDEX(Config!M:N,MATCH(A177,Config!M:M,0),2)),"",IF(INDEX(Config!M:N,MATCH(A177,Config!M:M,0),2)=1,INDEX(Config!I:J,MATCH("A1",Config!I:I,0),2),"")),IF(LEN(H177)&gt;1000,INDEX(Config!R:AJ,MATCH("A5",Config!R:R,0),Introduction!$D$12+1),""))</f>
        <v xml:space="preserve">Le champ de saisie est obligatoire. </v>
      </c>
    </row>
    <row r="178" spans="1:9" ht="42.95" customHeight="1" x14ac:dyDescent="0.2">
      <c r="A178" s="110" t="s">
        <v>915</v>
      </c>
      <c r="B178" s="87" t="str">
        <f>IF(LEN(H178)&gt;255,H178,IF(ISNA(INDEX(Config!J:K,MATCH(H178,Config!J:J,0))),IF(H178="","",H178),INDEX(Config!J:K,MATCH(H178,Config!J:J,0),2)))</f>
        <v/>
      </c>
      <c r="C178" s="87" t="str">
        <f>INDEX(Config!M:O,MATCH(Checklist!A178,Config!M:M,0),3)</f>
        <v>yes/no/(N/A)</v>
      </c>
      <c r="D178" s="87">
        <v>165</v>
      </c>
      <c r="E178" s="82" t="s">
        <v>120</v>
      </c>
      <c r="G178" s="65" t="str">
        <f>INDEX(Config!R:AJ,MATCH(D178,Config!R:R,0),Introduction!$D$12+1)</f>
        <v>Dans le contrat, aucune donnée n’est en contradiction avec l’auto-déclaration de bonne pratique sociale.</v>
      </c>
      <c r="H178" s="71"/>
      <c r="I178" s="136" t="str">
        <f>IF(H178="",IF(ISNA(INDEX(Config!M:N,MATCH(A178,Config!M:M,0),2)),"",IF(INDEX(Config!M:N,MATCH(A178,Config!M:M,0),2)=1,INDEX(Config!I:J,MATCH("A1",Config!I:I,0),2),"")),IF(LEN(H178)&gt;1000,INDEX(Config!R:AJ,MATCH("A5",Config!R:R,0),Introduction!$D$12+1),""))</f>
        <v xml:space="preserve">Le champ de saisie est obligatoire. </v>
      </c>
    </row>
    <row r="179" spans="1:9" ht="57" customHeight="1" x14ac:dyDescent="0.2">
      <c r="A179" s="110" t="s">
        <v>916</v>
      </c>
      <c r="B179" s="87" t="str">
        <f>IF(LEN(H179)&gt;255,H179,IF(ISNA(INDEX(Config!J:K,MATCH(H179,Config!J:J,0))),IF(H179="","",H179),INDEX(Config!J:K,MATCH(H179,Config!J:J,0),2)))</f>
        <v/>
      </c>
      <c r="C179" s="87" t="str">
        <f>INDEX(Config!M:O,MATCH(Checklist!A179,Config!M:M,0),3)</f>
        <v>yes/no/(N/A)</v>
      </c>
      <c r="D179" s="87">
        <v>166</v>
      </c>
      <c r="E179" s="82" t="s">
        <v>121</v>
      </c>
      <c r="G179" s="65" t="str">
        <f>INDEX(Config!R:AJ,MATCH(D179,Config!R:R,0),Introduction!$D$12+1)</f>
        <v>Si des salariés non nationaux travaillent pour l’entreprise, les contrats précisent leur statut juridique relatif à leur emploi par l’entreprise. Leur permis de travail respectif est disponible.</v>
      </c>
      <c r="H179" s="71"/>
      <c r="I179" s="136" t="str">
        <f>IF(H179="",IF(ISNA(INDEX(Config!M:N,MATCH(A179,Config!M:M,0),2)),"",IF(INDEX(Config!M:N,MATCH(A179,Config!M:M,0),2)=1,INDEX(Config!I:J,MATCH("A1",Config!I:I,0),2),"")),IF(LEN(H179)&gt;1000,INDEX(Config!R:AJ,MATCH("A5",Config!R:R,0),Introduction!$D$12+1),""))</f>
        <v xml:space="preserve">Le champ de saisie est obligatoire. </v>
      </c>
    </row>
    <row r="180" spans="1:9" ht="42.95" customHeight="1" x14ac:dyDescent="0.2">
      <c r="A180" s="110" t="s">
        <v>917</v>
      </c>
      <c r="B180" s="87" t="str">
        <f>IF(LEN(H180)&gt;255,H180,IF(ISNA(INDEX(Config!J:K,MATCH(H180,Config!J:J,0))),IF(H180="","",H180),INDEX(Config!J:K,MATCH(H180,Config!J:J,0),2)))</f>
        <v/>
      </c>
      <c r="C180" s="87" t="str">
        <f>INDEX(Config!M:O,MATCH(Checklist!A180,Config!M:M,0),3)</f>
        <v>yes/no/(N/A)</v>
      </c>
      <c r="D180" s="87">
        <v>167</v>
      </c>
      <c r="E180" s="82" t="s">
        <v>122</v>
      </c>
      <c r="G180" s="65" t="str">
        <f>INDEX(Config!R:AJ,MATCH(D180,Config!R:R,0),Introduction!$D$12+1)</f>
        <v>Les contrats des salariés doivent être accessibles sur 24 mois au minimum.</v>
      </c>
      <c r="H180" s="71"/>
      <c r="I180" s="136" t="str">
        <f>IF(H180="",IF(ISNA(INDEX(Config!M:N,MATCH(A180,Config!M:M,0),2)),"",IF(INDEX(Config!M:N,MATCH(A180,Config!M:M,0),2)=1,INDEX(Config!I:J,MATCH("A1",Config!I:I,0),2),"")),IF(LEN(H180)&gt;1000,INDEX(Config!R:AJ,MATCH("A5",Config!R:R,0),Introduction!$D$12+1),""))</f>
        <v xml:space="preserve">Le champ de saisie est obligatoire. </v>
      </c>
    </row>
    <row r="181" spans="1:9" ht="84.95" customHeight="1" x14ac:dyDescent="0.2">
      <c r="A181" s="110" t="s">
        <v>918</v>
      </c>
      <c r="B181" s="87" t="str">
        <f>IF(LEN(H181)&gt;255,H181,IF(ISNA(INDEX(Config!J:K,MATCH(H181,Config!J:J,0))),IF(H181="","",H181),INDEX(Config!J:K,MATCH(H181,Config!J:J,0),2)))</f>
        <v/>
      </c>
      <c r="C181" s="87" t="str">
        <f>INDEX(Config!M:O,MATCH(Checklist!A181,Config!M:M,0),3)</f>
        <v>string</v>
      </c>
      <c r="D181" s="87">
        <v>168</v>
      </c>
      <c r="G181" s="66" t="str">
        <f>INDEX(Config!R:AJ,MATCH(D181,Config!R:R,0),Introduction!$D$12+1)</f>
        <v>Preuves/remarques:</v>
      </c>
      <c r="H181" s="76"/>
      <c r="I181" s="136" t="str">
        <f>IF(H181="",IF(ISNA(INDEX(Config!M:N,MATCH(A181,Config!M:M,0),2)),"",IF(INDEX(Config!M:N,MATCH(A181,Config!M:M,0),2)=1,INDEX(Config!I:J,MATCH("A1",Config!I:I,0),2),"")),IF(LEN(H181)&gt;1000,INDEX(Config!R:AJ,MATCH("A5",Config!R:R,0),Introduction!$D$12+1),""))</f>
        <v xml:space="preserve">Le champ de saisie est obligatoire. </v>
      </c>
    </row>
    <row r="182" spans="1:9" ht="84.95" customHeight="1" x14ac:dyDescent="0.2">
      <c r="A182" s="110" t="s">
        <v>919</v>
      </c>
      <c r="B182" s="87" t="str">
        <f>IF(LEN(H182)&gt;255,H182,IF(ISNA(INDEX(Config!J:K,MATCH(H182,Config!J:J,0))),IF(H182="","",H182),INDEX(Config!J:K,MATCH(H182,Config!J:J,0),2)))</f>
        <v/>
      </c>
      <c r="C182" s="87" t="str">
        <f>INDEX(Config!M:O,MATCH(Checklist!A182,Config!M:M,0),3)</f>
        <v>string</v>
      </c>
      <c r="D182" s="87">
        <v>169</v>
      </c>
      <c r="G182" s="66" t="str">
        <f>INDEX(Config!R:AJ,MATCH(D182,Config!R:R,0),Introduction!$D$12+1)</f>
        <v>Mesures correctives:</v>
      </c>
      <c r="H182" s="60"/>
      <c r="I182" s="136" t="str">
        <f>IF(H182="",IF(ISNA(INDEX(Config!M:N,MATCH(A182,Config!M:M,0),2)),"",IF(INDEX(Config!M:N,MATCH(A182,Config!M:M,0),2)=1,INDEX(Config!I:J,MATCH("A1",Config!I:I,0),2),"")),IF(LEN(H182)&gt;1000,INDEX(Config!R:AJ,MATCH("A5",Config!R:R,0),Introduction!$D$12+1),""))</f>
        <v/>
      </c>
    </row>
    <row r="183" spans="1:9" ht="21" customHeight="1" x14ac:dyDescent="0.2">
      <c r="B183" s="87" t="str">
        <f>IF(LEN(H183)&gt;255,H183,IF(ISNA(INDEX(Config!J:K,MATCH(H183,Config!J:J,0))),IF(H183="","",H183),INDEX(Config!J:K,MATCH(H183,Config!J:J,0),2)))</f>
        <v/>
      </c>
      <c r="G183" s="79"/>
      <c r="H183" s="81"/>
      <c r="I183" s="136" t="str">
        <f>IF(H183="",IF(ISNA(INDEX(Config!M:N,MATCH(A183,Config!M:M,0),2)),"",IF(INDEX(Config!M:N,MATCH(A183,Config!M:M,0),2)=1,INDEX(Config!I:J,MATCH("A1",Config!I:I,0),2),"")),IF(LEN(H183)&gt;1000,INDEX(Config!R:AJ,MATCH("A5",Config!R:R,0),Introduction!$D$12+1),""))</f>
        <v/>
      </c>
    </row>
    <row r="184" spans="1:9" ht="21" customHeight="1" x14ac:dyDescent="0.2">
      <c r="B184" s="87" t="str">
        <f>IF(LEN(H184)&gt;255,H184,IF(ISNA(INDEX(Config!J:K,MATCH(H184,Config!J:J,0))),IF(H184="","",H184),INDEX(Config!J:K,MATCH(H184,Config!J:J,0),2)))</f>
        <v/>
      </c>
      <c r="C184" s="87" t="e">
        <f>INDEX(Config!M:O,MATCH(Checklist!A184,Config!M:M,0),3)</f>
        <v>#N/A</v>
      </c>
      <c r="D184" s="87">
        <v>170</v>
      </c>
      <c r="G184" s="63" t="str">
        <f>INDEX(Config!R:AJ,MATCH(D184,Config!R:R,0),Introduction!$D$12+1)</f>
        <v>BULLETINS DE SALAIRE</v>
      </c>
      <c r="H184" s="100"/>
      <c r="I184" s="136" t="str">
        <f>IF(H184="",IF(ISNA(INDEX(Config!M:N,MATCH(A184,Config!M:M,0),2)),"",IF(INDEX(Config!M:N,MATCH(A184,Config!M:M,0),2)=1,INDEX(Config!I:J,MATCH("A1",Config!I:I,0),2),"")),IF(LEN(H184)&gt;1000,INDEX(Config!R:AJ,MATCH("A5",Config!R:R,0),Introduction!$D$12+1),""))</f>
        <v/>
      </c>
    </row>
    <row r="185" spans="1:9" ht="140.1" customHeight="1" x14ac:dyDescent="0.2">
      <c r="B185" s="87" t="str">
        <f>IF(LEN(H185)&gt;255,H185,IF(ISNA(INDEX(Config!J:K,MATCH(H185,Config!J:J,0))),IF(H185="","",H185),INDEX(Config!J:K,MATCH(H185,Config!J:J,0),2)))</f>
        <v/>
      </c>
      <c r="C185" s="87" t="e">
        <f>INDEX(Config!M:O,MATCH(Checklist!A185,Config!M:M,0),3)</f>
        <v>#N/A</v>
      </c>
      <c r="D185" s="87">
        <v>171</v>
      </c>
      <c r="E185" s="82">
        <v>6</v>
      </c>
      <c r="G185" s="85" t="str">
        <f>INDEX(Config!R:AJ,MATCH(D185,Config!R:R,0),Introduction!$D$12+1)</f>
        <v>PC: Des documents indiquent-ils le paiement régulier des salaires conformément aux spécifications du contrat ? 
CC: L'employeur présente des documents appropriés attestant du transfert régulier du salaire (p. ex. signature du salarié sur le bulletin de salaire, virement bancaire). Les salariés signent ou reçoivent une copie des bulletins de salaire ou du livre de paie qui leur rend le paiement transparent et compréhensible. Des documents attestent du paiement régulier des salariés au cours des 24 derniers mois.</v>
      </c>
      <c r="H185" s="100"/>
      <c r="I185" s="136" t="str">
        <f>IF(H185="",IF(ISNA(INDEX(Config!M:N,MATCH(A185,Config!M:M,0),2)),"",IF(INDEX(Config!M:N,MATCH(A185,Config!M:M,0),2)=1,INDEX(Config!I:J,MATCH("A1",Config!I:I,0),2),"")),IF(LEN(H185)&gt;1000,INDEX(Config!R:AJ,MATCH("A5",Config!R:R,0),Introduction!$D$12+1),""))</f>
        <v/>
      </c>
    </row>
    <row r="186" spans="1:9" ht="57" customHeight="1" x14ac:dyDescent="0.2">
      <c r="A186" s="110" t="s">
        <v>920</v>
      </c>
      <c r="B186" s="87" t="str">
        <f>IF(LEN(H186)&gt;255,H186,IF(ISNA(INDEX(Config!J:K,MATCH(H186,Config!J:J,0))),IF(H186="","",H186),INDEX(Config!J:K,MATCH(H186,Config!J:J,0),2)))</f>
        <v/>
      </c>
      <c r="C186" s="87" t="str">
        <f>INDEX(Config!M:O,MATCH(Checklist!A186,Config!M:M,0),3)</f>
        <v>yes/no/(N/A)</v>
      </c>
      <c r="D186" s="87">
        <v>172</v>
      </c>
      <c r="E186" s="82" t="s">
        <v>124</v>
      </c>
      <c r="G186" s="64" t="str">
        <f>INDEX(Config!R:AJ,MATCH(D186,Config!R:R,0),Introduction!$D$12+1)</f>
        <v>Des documents probants attestant que le paiement est effectué à intervalles définis (p. ex. bulletins de salaire ou livres de paie) sont tenus à la disposition des salariés (contrôles aléatoires).</v>
      </c>
      <c r="H186" s="71"/>
      <c r="I186" s="136" t="str">
        <f>IF(H186="",IF(ISNA(INDEX(Config!M:N,MATCH(A186,Config!M:M,0),2)),"",IF(INDEX(Config!M:N,MATCH(A186,Config!M:M,0),2)=1,INDEX(Config!I:J,MATCH("A1",Config!I:I,0),2),"")),IF(LEN(H186)&gt;1000,INDEX(Config!R:AJ,MATCH("A5",Config!R:R,0),Introduction!$D$12+1),""))</f>
        <v xml:space="preserve">Le champ de saisie est obligatoire. </v>
      </c>
    </row>
    <row r="187" spans="1:9" ht="57" customHeight="1" x14ac:dyDescent="0.2">
      <c r="A187" s="110" t="s">
        <v>921</v>
      </c>
      <c r="B187" s="87" t="str">
        <f>IF(LEN(H187)&gt;255,H187,IF(ISNA(INDEX(Config!J:K,MATCH(H187,Config!J:J,0))),IF(H187="","",H187),INDEX(Config!J:K,MATCH(H187,Config!J:J,0),2)))</f>
        <v/>
      </c>
      <c r="C187" s="87" t="str">
        <f>INDEX(Config!M:O,MATCH(Checklist!A187,Config!M:M,0),3)</f>
        <v>yes/no/(N/A)</v>
      </c>
      <c r="D187" s="87">
        <v>173</v>
      </c>
      <c r="E187" s="82" t="s">
        <v>125</v>
      </c>
      <c r="G187" s="65" t="str">
        <f>INDEX(Config!R:AJ,MATCH(D187,Config!R:R,0),Introduction!$D$12+1)</f>
        <v>Les bulletins de salaire ou les livres de paie indiquent que les paiements sont conformes aux contrats de travail (p. ex. signature du salarié sur les bulletins de salaire, virement bancaire, etc.).</v>
      </c>
      <c r="H187" s="71"/>
      <c r="I187" s="136" t="str">
        <f>IF(H187="",IF(ISNA(INDEX(Config!M:N,MATCH(A187,Config!M:M,0),2)),"",IF(INDEX(Config!M:N,MATCH(A187,Config!M:M,0),2)=1,INDEX(Config!I:J,MATCH("A1",Config!I:I,0),2),"")),IF(LEN(H187)&gt;1000,INDEX(Config!R:AJ,MATCH("A5",Config!R:R,0),Introduction!$D$12+1),""))</f>
        <v xml:space="preserve">Le champ de saisie est obligatoire. </v>
      </c>
    </row>
    <row r="188" spans="1:9" ht="42.95" customHeight="1" x14ac:dyDescent="0.2">
      <c r="A188" s="110" t="s">
        <v>922</v>
      </c>
      <c r="B188" s="87" t="str">
        <f>IF(LEN(H188)&gt;255,H188,IF(ISNA(INDEX(Config!J:K,MATCH(H188,Config!J:J,0))),IF(H188="","",H188),INDEX(Config!J:K,MATCH(H188,Config!J:J,0),2)))</f>
        <v/>
      </c>
      <c r="C188" s="87" t="str">
        <f>INDEX(Config!M:O,MATCH(Checklist!A188,Config!M:M,0),3)</f>
        <v>yes/no/(N/A)</v>
      </c>
      <c r="D188" s="87">
        <v>174</v>
      </c>
      <c r="E188" s="82" t="s">
        <v>126</v>
      </c>
      <c r="G188" s="65" t="str">
        <f>INDEX(Config!R:AJ,MATCH(D188,Config!R:R,0),Introduction!$D$12+1)</f>
        <v>Les justificatifs des paiements sont conservés pendant 24 mois au minimum.</v>
      </c>
      <c r="H188" s="71"/>
      <c r="I188" s="136" t="str">
        <f>IF(H188="",IF(ISNA(INDEX(Config!M:N,MATCH(A188,Config!M:M,0),2)),"",IF(INDEX(Config!M:N,MATCH(A188,Config!M:M,0),2)=1,INDEX(Config!I:J,MATCH("A1",Config!I:I,0),2),"")),IF(LEN(H188)&gt;1000,INDEX(Config!R:AJ,MATCH("A5",Config!R:R,0),Introduction!$D$12+1),""))</f>
        <v xml:space="preserve">Le champ de saisie est obligatoire. </v>
      </c>
    </row>
    <row r="189" spans="1:9" ht="84.95" customHeight="1" x14ac:dyDescent="0.2">
      <c r="A189" s="110" t="s">
        <v>923</v>
      </c>
      <c r="B189" s="87" t="str">
        <f>IF(LEN(H189)&gt;255,H189,IF(ISNA(INDEX(Config!J:K,MATCH(H189,Config!J:J,0))),IF(H189="","",H189),INDEX(Config!J:K,MATCH(H189,Config!J:J,0),2)))</f>
        <v/>
      </c>
      <c r="C189" s="87" t="str">
        <f>INDEX(Config!M:O,MATCH(Checklist!A189,Config!M:M,0),3)</f>
        <v>string</v>
      </c>
      <c r="D189" s="87">
        <v>175</v>
      </c>
      <c r="G189" s="66" t="str">
        <f>INDEX(Config!R:AJ,MATCH(D189,Config!R:R,0),Introduction!$D$12+1)</f>
        <v>Preuves/remarques:</v>
      </c>
      <c r="H189" s="76"/>
      <c r="I189" s="136" t="str">
        <f>IF(H189="",IF(ISNA(INDEX(Config!M:N,MATCH(A189,Config!M:M,0),2)),"",IF(INDEX(Config!M:N,MATCH(A189,Config!M:M,0),2)=1,INDEX(Config!I:J,MATCH("A1",Config!I:I,0),2),"")),IF(LEN(H189)&gt;1000,INDEX(Config!R:AJ,MATCH("A5",Config!R:R,0),Introduction!$D$12+1),""))</f>
        <v xml:space="preserve">Le champ de saisie est obligatoire. </v>
      </c>
    </row>
    <row r="190" spans="1:9" ht="84.95" customHeight="1" x14ac:dyDescent="0.2">
      <c r="A190" s="110" t="s">
        <v>924</v>
      </c>
      <c r="B190" s="87" t="str">
        <f>IF(LEN(H190)&gt;255,H190,IF(ISNA(INDEX(Config!J:K,MATCH(H190,Config!J:J,0))),IF(H190="","",H190),INDEX(Config!J:K,MATCH(H190,Config!J:J,0),2)))</f>
        <v/>
      </c>
      <c r="C190" s="87" t="str">
        <f>INDEX(Config!M:O,MATCH(Checklist!A190,Config!M:M,0),3)</f>
        <v>string</v>
      </c>
      <c r="D190" s="87">
        <v>176</v>
      </c>
      <c r="G190" s="66" t="str">
        <f>INDEX(Config!R:AJ,MATCH(D190,Config!R:R,0),Introduction!$D$12+1)</f>
        <v>Mesures correctives:</v>
      </c>
      <c r="H190" s="60"/>
      <c r="I190" s="136" t="str">
        <f>IF(H190="",IF(ISNA(INDEX(Config!M:N,MATCH(A190,Config!M:M,0),2)),"",IF(INDEX(Config!M:N,MATCH(A190,Config!M:M,0),2)=1,INDEX(Config!I:J,MATCH("A1",Config!I:I,0),2),"")),IF(LEN(H190)&gt;1000,INDEX(Config!R:AJ,MATCH("A5",Config!R:R,0),Introduction!$D$12+1),""))</f>
        <v/>
      </c>
    </row>
    <row r="191" spans="1:9" ht="21" customHeight="1" x14ac:dyDescent="0.2">
      <c r="B191" s="87" t="str">
        <f>IF(LEN(H191)&gt;255,H191,IF(ISNA(INDEX(Config!J:K,MATCH(H191,Config!J:J,0))),IF(H191="","",H191),INDEX(Config!J:K,MATCH(H191,Config!J:J,0),2)))</f>
        <v/>
      </c>
      <c r="G191" s="79"/>
      <c r="H191" s="81"/>
      <c r="I191" s="136" t="str">
        <f>IF(H191="",IF(ISNA(INDEX(Config!M:N,MATCH(A191,Config!M:M,0),2)),"",IF(INDEX(Config!M:N,MATCH(A191,Config!M:M,0),2)=1,INDEX(Config!I:J,MATCH("A1",Config!I:I,0),2),"")),IF(LEN(H191)&gt;1000,INDEX(Config!R:AJ,MATCH("A5",Config!R:R,0),Introduction!$D$12+1),""))</f>
        <v/>
      </c>
    </row>
    <row r="192" spans="1:9" ht="21" customHeight="1" x14ac:dyDescent="0.2">
      <c r="B192" s="87" t="str">
        <f>IF(LEN(H192)&gt;255,H192,IF(ISNA(INDEX(Config!J:K,MATCH(H192,Config!J:J,0))),IF(H192="","",H192),INDEX(Config!J:K,MATCH(H192,Config!J:J,0),2)))</f>
        <v/>
      </c>
      <c r="C192" s="87" t="e">
        <f>INDEX(Config!M:O,MATCH(Checklist!A192,Config!M:M,0),3)</f>
        <v>#N/A</v>
      </c>
      <c r="D192" s="87">
        <v>177</v>
      </c>
      <c r="G192" s="63" t="str">
        <f>INDEX(Config!R:AJ,MATCH(D192,Config!R:R,0),Introduction!$D$12+1)</f>
        <v>SALAIRES</v>
      </c>
      <c r="H192" s="100"/>
      <c r="I192" s="136" t="str">
        <f>IF(H192="",IF(ISNA(INDEX(Config!M:N,MATCH(A192,Config!M:M,0),2)),"",IF(INDEX(Config!M:N,MATCH(A192,Config!M:M,0),2)=1,INDEX(Config!I:J,MATCH("A1",Config!I:I,0),2),"")),IF(LEN(H192)&gt;1000,INDEX(Config!R:AJ,MATCH("A5",Config!R:R,0),Introduction!$D$12+1),""))</f>
        <v/>
      </c>
    </row>
    <row r="193" spans="1:9" ht="168.95" customHeight="1" x14ac:dyDescent="0.2">
      <c r="B193" s="87" t="str">
        <f>IF(LEN(H193)&gt;255,H193,IF(ISNA(INDEX(Config!J:K,MATCH(H193,Config!J:J,0))),IF(H193="","",H193),INDEX(Config!J:K,MATCH(H193,Config!J:J,0),2)))</f>
        <v/>
      </c>
      <c r="C193" s="87" t="e">
        <f>INDEX(Config!M:O,MATCH(Checklist!A193,Config!M:M,0),3)</f>
        <v>#N/A</v>
      </c>
      <c r="D193" s="87">
        <v>178</v>
      </c>
      <c r="E193" s="82">
        <v>7</v>
      </c>
      <c r="G193" s="85" t="str">
        <f>INDEX(Config!R:AJ,MATCH(D193,Config!R:R,0),Introduction!$D$12+1)</f>
        <v>PC: Les bulletins de salaire ou livres de paie indiquent-ils que le paiement est au moins conforme aux dispositions légales et/ou aux conventions collectives ?
CC: Les salaires et paiements d'heures supplémentaires figurant sur les bulletins de salaires ou livres de paie apparaissent conformes aux dispositions légales (salaires minimums) et/ou aux conventions collectives comme le stipule la Directive d’Interprétation Nationale GRASP. Quand le paiement est calculé sur une base unitaire, les salariés devront pouvoir gagner au moins le salaire minimum légal (en moyenne) pendant les heures de travail habituelles.</v>
      </c>
      <c r="H193" s="100"/>
      <c r="I193" s="136" t="str">
        <f>IF(H193="",IF(ISNA(INDEX(Config!M:N,MATCH(A193,Config!M:M,0),2)),"",IF(INDEX(Config!M:N,MATCH(A193,Config!M:M,0),2)=1,INDEX(Config!I:J,MATCH("A1",Config!I:I,0),2),"")),IF(LEN(H193)&gt;1000,INDEX(Config!R:AJ,MATCH("A5",Config!R:R,0),Introduction!$D$12+1),""))</f>
        <v/>
      </c>
    </row>
    <row r="194" spans="1:9" ht="57" customHeight="1" x14ac:dyDescent="0.2">
      <c r="A194" s="110" t="s">
        <v>422</v>
      </c>
      <c r="B194" s="87" t="str">
        <f>IF(LEN(H194)&gt;255,H194,IF(ISNA(INDEX(Config!J:K,MATCH(H194,Config!J:J,0))),IF(H194="","",H194),INDEX(Config!J:K,MATCH(H194,Config!J:J,0),2)))</f>
        <v/>
      </c>
      <c r="C194" s="87" t="str">
        <f>INDEX(Config!M:O,MATCH(Checklist!A194,Config!M:M,0),3)</f>
        <v>yes/no/(N/A)</v>
      </c>
      <c r="D194" s="87">
        <v>179</v>
      </c>
      <c r="E194" s="82" t="s">
        <v>130</v>
      </c>
      <c r="G194" s="64" t="str">
        <f>INDEX(Config!R:AJ,MATCH(D194,Config!R:R,0),Introduction!$D$12+1)</f>
        <v>Les bulletins de salaire ou livres de paie indiquent clairement le nombre d’heures de travail rémunérées ou la quantité récoltée, y compris les heures supplémentaires (heures/jours).</v>
      </c>
      <c r="H194" s="71"/>
      <c r="I194" s="136" t="str">
        <f>IF(H194="",IF(ISNA(INDEX(Config!M:N,MATCH(A194,Config!M:M,0),2)),"",IF(INDEX(Config!M:N,MATCH(A194,Config!M:M,0),2)=1,INDEX(Config!I:J,MATCH("A1",Config!I:I,0),2),"")),IF(LEN(H194)&gt;1000,INDEX(Config!R:AJ,MATCH("A5",Config!R:R,0),Introduction!$D$12+1),""))</f>
        <v xml:space="preserve">Le champ de saisie est obligatoire. </v>
      </c>
    </row>
    <row r="195" spans="1:9" ht="71.099999999999994" customHeight="1" x14ac:dyDescent="0.2">
      <c r="A195" s="110" t="s">
        <v>423</v>
      </c>
      <c r="B195" s="87" t="str">
        <f>IF(LEN(H195)&gt;255,H195,IF(ISNA(INDEX(Config!J:K,MATCH(H195,Config!J:J,0))),IF(H195="","",H195),INDEX(Config!J:K,MATCH(H195,Config!J:J,0),2)))</f>
        <v/>
      </c>
      <c r="C195" s="87" t="str">
        <f>INDEX(Config!M:O,MATCH(Checklist!A195,Config!M:M,0),3)</f>
        <v>yes/no/(N/A)</v>
      </c>
      <c r="D195" s="87">
        <v>180</v>
      </c>
      <c r="E195" s="82" t="s">
        <v>131</v>
      </c>
      <c r="G195" s="65" t="str">
        <f>INDEX(Config!R:AJ,MATCH(D195,Config!R:R,0),Introduction!$D$12+1)</f>
        <v>Les versements de salaires et paiements d’heures supplémentaires figurant dans les documents sont conformes aux contrats et  à la réglementation nationale du travail (salaires minimums) et/ou aux conventions collectives, comme le spécifie la Directive d’Interprétation Nationale GRASP.</v>
      </c>
      <c r="H195" s="71"/>
      <c r="I195" s="136" t="str">
        <f>IF(H195="",IF(ISNA(INDEX(Config!M:N,MATCH(A195,Config!M:M,0),2)),"",IF(INDEX(Config!M:N,MATCH(A195,Config!M:M,0),2)=1,INDEX(Config!I:J,MATCH("A1",Config!I:I,0),2),"")),IF(LEN(H195)&gt;1000,INDEX(Config!R:AJ,MATCH("A5",Config!R:R,0),Introduction!$D$12+1),""))</f>
        <v xml:space="preserve">Le champ de saisie est obligatoire. </v>
      </c>
    </row>
    <row r="196" spans="1:9" ht="99" customHeight="1" x14ac:dyDescent="0.2">
      <c r="A196" s="110" t="s">
        <v>424</v>
      </c>
      <c r="B196" s="87" t="str">
        <f>IF(LEN(H196)&gt;255,H196,IF(ISNA(INDEX(Config!J:K,MATCH(H196,Config!J:J,0))),IF(H196="","",H196),INDEX(Config!J:K,MATCH(H196,Config!J:J,0),2)))</f>
        <v/>
      </c>
      <c r="C196" s="87" t="str">
        <f>INDEX(Config!M:O,MATCH(Checklist!A196,Config!M:M,0),3)</f>
        <v>yes/no/(N/A)</v>
      </c>
      <c r="D196" s="87">
        <v>181</v>
      </c>
      <c r="E196" s="82" t="s">
        <v>132</v>
      </c>
      <c r="G196" s="65" t="str">
        <f>INDEX(Config!R:AJ,MATCH(D196,Config!R:R,0),Introduction!$D$12+1)</f>
        <v>Indépendamment de l’unité de calcul, les bulletins de salaires ou livres de paie montrent que les salariés gagnent en moyenne au moins le salaire minimum légal dans le cadre des heures de travail habituelles (vérifier en particulier quand le taux unitaire est appliqué). En cas de retenues sur salaires et si les salariés sont payés au-dessous du salaire minimum, les retenues doivent être justifiées par écrit.</v>
      </c>
      <c r="H196" s="71"/>
      <c r="I196" s="136" t="str">
        <f>IF(H196="",IF(ISNA(INDEX(Config!M:N,MATCH(A196,Config!M:M,0),2)),"",IF(INDEX(Config!M:N,MATCH(A196,Config!M:M,0),2)=1,INDEX(Config!I:J,MATCH("A1",Config!I:I,0),2),"")),IF(LEN(H196)&gt;1000,INDEX(Config!R:AJ,MATCH("A5",Config!R:R,0),Introduction!$D$12+1),""))</f>
        <v xml:space="preserve">Le champ de saisie est obligatoire. </v>
      </c>
    </row>
    <row r="197" spans="1:9" ht="84.95" customHeight="1" x14ac:dyDescent="0.2">
      <c r="A197" s="110" t="s">
        <v>425</v>
      </c>
      <c r="B197" s="87" t="str">
        <f>IF(LEN(H197)&gt;255,H197,IF(ISNA(INDEX(Config!J:K,MATCH(H197,Config!J:J,0))),IF(H197="","",H197),INDEX(Config!J:K,MATCH(H197,Config!J:J,0),2)))</f>
        <v/>
      </c>
      <c r="C197" s="87" t="str">
        <f>INDEX(Config!M:O,MATCH(Checklist!A197,Config!M:M,0),3)</f>
        <v>string</v>
      </c>
      <c r="D197" s="87">
        <v>182</v>
      </c>
      <c r="G197" s="66" t="str">
        <f>INDEX(Config!R:AJ,MATCH(D197,Config!R:R,0),Introduction!$D$12+1)</f>
        <v>Preuves/remarques:</v>
      </c>
      <c r="H197" s="76"/>
      <c r="I197" s="136" t="str">
        <f>IF(H197="",IF(ISNA(INDEX(Config!M:N,MATCH(A197,Config!M:M,0),2)),"",IF(INDEX(Config!M:N,MATCH(A197,Config!M:M,0),2)=1,INDEX(Config!I:J,MATCH("A1",Config!I:I,0),2),"")),IF(LEN(H197)&gt;1000,INDEX(Config!R:AJ,MATCH("A5",Config!R:R,0),Introduction!$D$12+1),""))</f>
        <v xml:space="preserve">Le champ de saisie est obligatoire. </v>
      </c>
    </row>
    <row r="198" spans="1:9" ht="84.95" customHeight="1" x14ac:dyDescent="0.2">
      <c r="A198" s="110" t="s">
        <v>426</v>
      </c>
      <c r="B198" s="87" t="str">
        <f>IF(LEN(H198)&gt;255,H198,IF(ISNA(INDEX(Config!J:K,MATCH(H198,Config!J:J,0))),IF(H198="","",H198),INDEX(Config!J:K,MATCH(H198,Config!J:J,0),2)))</f>
        <v/>
      </c>
      <c r="C198" s="87" t="str">
        <f>INDEX(Config!M:O,MATCH(Checklist!A198,Config!M:M,0),3)</f>
        <v>string</v>
      </c>
      <c r="D198" s="87">
        <v>183</v>
      </c>
      <c r="G198" s="66" t="str">
        <f>INDEX(Config!R:AJ,MATCH(D198,Config!R:R,0),Introduction!$D$12+1)</f>
        <v>Mesures correctives:</v>
      </c>
      <c r="H198" s="60"/>
      <c r="I198" s="136" t="str">
        <f>IF(H198="",IF(ISNA(INDEX(Config!M:N,MATCH(A198,Config!M:M,0),2)),"",IF(INDEX(Config!M:N,MATCH(A198,Config!M:M,0),2)=1,INDEX(Config!I:J,MATCH("A1",Config!I:I,0),2),"")),IF(LEN(H198)&gt;1000,INDEX(Config!R:AJ,MATCH("A5",Config!R:R,0),Introduction!$D$12+1),""))</f>
        <v/>
      </c>
    </row>
    <row r="199" spans="1:9" ht="21" customHeight="1" x14ac:dyDescent="0.2">
      <c r="B199" s="87" t="str">
        <f>IF(LEN(H199)&gt;255,H199,IF(ISNA(INDEX(Config!J:K,MATCH(H199,Config!J:J,0))),IF(H199="","",H199),INDEX(Config!J:K,MATCH(H199,Config!J:J,0),2)))</f>
        <v/>
      </c>
      <c r="G199" s="79"/>
      <c r="H199" s="81"/>
      <c r="I199" s="136" t="str">
        <f>IF(H199="",IF(ISNA(INDEX(Config!M:N,MATCH(A199,Config!M:M,0),2)),"",IF(INDEX(Config!M:N,MATCH(A199,Config!M:M,0),2)=1,INDEX(Config!I:J,MATCH("A1",Config!I:I,0),2),"")),IF(LEN(H199)&gt;1000,INDEX(Config!R:AJ,MATCH("A5",Config!R:R,0),Introduction!$D$12+1),""))</f>
        <v/>
      </c>
    </row>
    <row r="200" spans="1:9" ht="21" customHeight="1" x14ac:dyDescent="0.2">
      <c r="B200" s="87" t="str">
        <f>IF(LEN(H200)&gt;255,H200,IF(ISNA(INDEX(Config!J:K,MATCH(H200,Config!J:J,0))),IF(H200="","",H200),INDEX(Config!J:K,MATCH(H200,Config!J:J,0),2)))</f>
        <v/>
      </c>
      <c r="C200" s="87" t="e">
        <f>INDEX(Config!M:O,MATCH(Checklist!A200,Config!M:M,0),3)</f>
        <v>#N/A</v>
      </c>
      <c r="D200" s="87">
        <v>184</v>
      </c>
      <c r="G200" s="63" t="str">
        <f>INDEX(Config!R:AJ,MATCH(D200,Config!R:R,0),Introduction!$D$12+1)</f>
        <v>NON-EMPLOI DE PERSONNES MINEURES</v>
      </c>
      <c r="H200" s="100"/>
      <c r="I200" s="136" t="str">
        <f>IF(H200="",IF(ISNA(INDEX(Config!M:N,MATCH(A200,Config!M:M,0),2)),"",IF(INDEX(Config!M:N,MATCH(A200,Config!M:M,0),2)=1,INDEX(Config!I:J,MATCH("A1",Config!I:I,0),2),"")),IF(LEN(H200)&gt;1000,INDEX(Config!R:AJ,MATCH("A5",Config!R:R,0),Introduction!$D$12+1),""))</f>
        <v/>
      </c>
    </row>
    <row r="201" spans="1:9" ht="155.1" customHeight="1" x14ac:dyDescent="0.2">
      <c r="B201" s="87" t="str">
        <f>IF(LEN(H201)&gt;255,H201,IF(ISNA(INDEX(Config!J:K,MATCH(H201,Config!J:J,0))),IF(H201="","",H201),INDEX(Config!J:K,MATCH(H201,Config!J:J,0),2)))</f>
        <v/>
      </c>
      <c r="C201" s="87" t="e">
        <f>INDEX(Config!M:O,MATCH(Checklist!A201,Config!M:M,0),3)</f>
        <v>#N/A</v>
      </c>
      <c r="D201" s="87">
        <v>185</v>
      </c>
      <c r="E201" s="82">
        <v>8</v>
      </c>
      <c r="G201" s="85" t="str">
        <f>INDEX(Config!R:AJ,MATCH(D201,Config!R:R,0),Introduction!$D$12+1)</f>
        <v>PC: Des documents indiquent-ils qu’aucune personne mineure n’est employée dans l’entreprise ?
CC: Des documents indiquent la conformité à la législation nationale concernant l'âge minimal d’admission à l’emploi. Si la législation nationale ne le stipule pas, il est interdit d'employer des enfants de moins de 15 ans. 
Si des enfants – en tant que membres de la famille restreinte – travaillent dans l’entreprise, ils n’effectuent pas de travaux mettant en danger leur santé et leur sécurité, compromettant leur développement, ou les empêchant de terminer leur scolarité obligatoire.</v>
      </c>
      <c r="H201" s="100"/>
      <c r="I201" s="136" t="str">
        <f>IF(H201="",IF(ISNA(INDEX(Config!M:N,MATCH(A201,Config!M:M,0),2)),"",IF(INDEX(Config!M:N,MATCH(A201,Config!M:M,0),2)=1,INDEX(Config!I:J,MATCH("A1",Config!I:I,0),2),"")),IF(LEN(H201)&gt;1000,INDEX(Config!R:AJ,MATCH("A5",Config!R:R,0),Introduction!$D$12+1),""))</f>
        <v/>
      </c>
    </row>
    <row r="202" spans="1:9" ht="57" customHeight="1" x14ac:dyDescent="0.2">
      <c r="A202" s="110" t="s">
        <v>427</v>
      </c>
      <c r="B202" s="87" t="str">
        <f>IF(LEN(H202)&gt;255,H202,IF(ISNA(INDEX(Config!J:K,MATCH(H202,Config!J:J,0))),IF(H202="","",H202),INDEX(Config!J:K,MATCH(H202,Config!J:J,0),2)))</f>
        <v/>
      </c>
      <c r="C202" s="87" t="str">
        <f>INDEX(Config!M:O,MATCH(Checklist!A202,Config!M:M,0),3)</f>
        <v>yes/no/(N/A)</v>
      </c>
      <c r="D202" s="87">
        <v>186</v>
      </c>
      <c r="E202" s="82" t="s">
        <v>136</v>
      </c>
      <c r="G202" s="64" t="str">
        <f>INDEX(Config!R:AJ,MATCH(D202,Config!R:R,0),Introduction!$D$12+1)</f>
        <v>Les dates de naissance figurant dans les dossiers montrent que tous les salariés ont atteint l’âge minimal légal d’admission à l’emploi ou, si la Directive d’Interprétation Nationale GRASP ne le précise pas, qu’aucun salarié n’est âgé de moins de 15 ans.</v>
      </c>
      <c r="H202" s="71"/>
      <c r="I202" s="136" t="str">
        <f>IF(H202="",IF(ISNA(INDEX(Config!M:N,MATCH(A202,Config!M:M,0),2)),"",IF(INDEX(Config!M:N,MATCH(A202,Config!M:M,0),2)=1,INDEX(Config!I:J,MATCH("A1",Config!I:I,0),2),"")),IF(LEN(H202)&gt;1000,INDEX(Config!R:AJ,MATCH("A5",Config!R:R,0),Introduction!$D$12+1),""))</f>
        <v xml:space="preserve">Le champ de saisie est obligatoire. </v>
      </c>
    </row>
    <row r="203" spans="1:9" ht="84.95" customHeight="1" x14ac:dyDescent="0.2">
      <c r="A203" s="110" t="s">
        <v>428</v>
      </c>
      <c r="B203" s="87" t="str">
        <f>IF(LEN(H203)&gt;255,H203,IF(ISNA(INDEX(Config!J:K,MATCH(H203,Config!J:J,0))),IF(H203="","",H203),INDEX(Config!J:K,MATCH(H203,Config!J:J,0),2)))</f>
        <v/>
      </c>
      <c r="C203" s="87" t="str">
        <f>INDEX(Config!M:O,MATCH(Checklist!A203,Config!M:M,0),3)</f>
        <v>yes/no/(N/A)</v>
      </c>
      <c r="D203" s="87">
        <v>187</v>
      </c>
      <c r="E203" s="82" t="s">
        <v>137</v>
      </c>
      <c r="F203" s="84"/>
      <c r="G203" s="65" t="str">
        <f>INDEX(Config!R:AJ,MATCH(D203,Config!R:R,0),Introduction!$D$12+1)</f>
        <v>Si des enfants – en tant que membres de la famille restreinte – travaillent dans l’entreprise, ils n’effectuent pas de travaux mettant en danger leur santé et leur sécurité (conformément au Module de Base applicable du Système Raisonné de Culture et d’Élevage, Ensemble des Exploitations), compromettant leur développement ou les empêchant de terminer leur scolarité obligatoire.</v>
      </c>
      <c r="H203" s="71"/>
      <c r="I203" s="136" t="str">
        <f>IF(H203="",IF(ISNA(INDEX(Config!M:N,MATCH(A203,Config!M:M,0),2)),"",IF(INDEX(Config!M:N,MATCH(A203,Config!M:M,0),2)=1,INDEX(Config!I:J,MATCH("A1",Config!I:I,0),2),"")),IF(LEN(H203)&gt;1000,INDEX(Config!R:AJ,MATCH("A5",Config!R:R,0),Introduction!$D$12+1),""))</f>
        <v xml:space="preserve">Le champ de saisie est obligatoire. </v>
      </c>
    </row>
    <row r="204" spans="1:9" ht="84.95" customHeight="1" x14ac:dyDescent="0.2">
      <c r="A204" s="110" t="s">
        <v>429</v>
      </c>
      <c r="B204" s="87" t="str">
        <f>IF(LEN(H204)&gt;255,H204,IF(ISNA(INDEX(Config!J:K,MATCH(H204,Config!J:J,0))),IF(H204="","",H204),INDEX(Config!J:K,MATCH(H204,Config!J:J,0),2)))</f>
        <v/>
      </c>
      <c r="C204" s="87" t="str">
        <f>INDEX(Config!M:O,MATCH(Checklist!A204,Config!M:M,0),3)</f>
        <v>string</v>
      </c>
      <c r="D204" s="87">
        <v>188</v>
      </c>
      <c r="G204" s="66" t="str">
        <f>INDEX(Config!R:AJ,MATCH(D204,Config!R:R,0),Introduction!$D$12+1)</f>
        <v>Preuves/remarques:</v>
      </c>
      <c r="H204" s="76"/>
      <c r="I204" s="136" t="str">
        <f>IF(H204="",IF(ISNA(INDEX(Config!M:N,MATCH(A204,Config!M:M,0),2)),"",IF(INDEX(Config!M:N,MATCH(A204,Config!M:M,0),2)=1,INDEX(Config!I:J,MATCH("A1",Config!I:I,0),2),"")),IF(LEN(H204)&gt;1000,INDEX(Config!R:AJ,MATCH("A5",Config!R:R,0),Introduction!$D$12+1),""))</f>
        <v xml:space="preserve">Le champ de saisie est obligatoire. </v>
      </c>
    </row>
    <row r="205" spans="1:9" ht="84.95" customHeight="1" x14ac:dyDescent="0.2">
      <c r="A205" s="110" t="s">
        <v>430</v>
      </c>
      <c r="B205" s="87" t="str">
        <f>IF(LEN(H205)&gt;255,H205,IF(ISNA(INDEX(Config!J:K,MATCH(H205,Config!J:J,0))),IF(H205="","",H205),INDEX(Config!J:K,MATCH(H205,Config!J:J,0),2)))</f>
        <v/>
      </c>
      <c r="C205" s="87" t="str">
        <f>INDEX(Config!M:O,MATCH(Checklist!A205,Config!M:M,0),3)</f>
        <v>string</v>
      </c>
      <c r="D205" s="87">
        <v>189</v>
      </c>
      <c r="G205" s="66" t="str">
        <f>INDEX(Config!R:AJ,MATCH(D205,Config!R:R,0),Introduction!$D$12+1)</f>
        <v>Mesures correctives:</v>
      </c>
      <c r="H205" s="60"/>
      <c r="I205" s="136" t="str">
        <f>IF(H205="",IF(ISNA(INDEX(Config!M:N,MATCH(A205,Config!M:M,0),2)),"",IF(INDEX(Config!M:N,MATCH(A205,Config!M:M,0),2)=1,INDEX(Config!I:J,MATCH("A1",Config!I:I,0),2),"")),IF(LEN(H205)&gt;1000,INDEX(Config!R:AJ,MATCH("A5",Config!R:R,0),Introduction!$D$12+1),""))</f>
        <v/>
      </c>
    </row>
    <row r="206" spans="1:9" ht="21" customHeight="1" x14ac:dyDescent="0.2">
      <c r="B206" s="87" t="str">
        <f>IF(LEN(H206)&gt;255,H206,IF(ISNA(INDEX(Config!J:K,MATCH(H206,Config!J:J,0))),IF(H206="","",H206),INDEX(Config!J:K,MATCH(H206,Config!J:J,0),2)))</f>
        <v/>
      </c>
      <c r="G206" s="79"/>
      <c r="H206" s="81"/>
      <c r="I206" s="136" t="str">
        <f>IF(H206="",IF(ISNA(INDEX(Config!M:N,MATCH(A206,Config!M:M,0),2)),"",IF(INDEX(Config!M:N,MATCH(A206,Config!M:M,0),2)=1,INDEX(Config!I:J,MATCH("A1",Config!I:I,0),2),"")),IF(LEN(H206)&gt;1000,INDEX(Config!R:AJ,MATCH("A5",Config!R:R,0),Introduction!$D$12+1),""))</f>
        <v/>
      </c>
    </row>
    <row r="207" spans="1:9" ht="21" customHeight="1" x14ac:dyDescent="0.2">
      <c r="B207" s="87" t="str">
        <f>IF(LEN(H207)&gt;255,H207,IF(ISNA(INDEX(Config!J:K,MATCH(H207,Config!J:J,0))),IF(H207="","",H207),INDEX(Config!J:K,MATCH(H207,Config!J:J,0),2)))</f>
        <v/>
      </c>
      <c r="C207" s="87" t="e">
        <f>INDEX(Config!M:O,MATCH(Checklist!A207,Config!M:M,0),3)</f>
        <v>#N/A</v>
      </c>
      <c r="D207" s="87">
        <v>190</v>
      </c>
      <c r="G207" s="63" t="str">
        <f>INDEX(Config!R:AJ,MATCH(D207,Config!R:R,0),Introduction!$D$12+1)</f>
        <v>ACCÈS À LA SCOLARITÉ OBLIGATOIRE</v>
      </c>
      <c r="H207" s="100"/>
      <c r="I207" s="136" t="str">
        <f>IF(H207="",IF(ISNA(INDEX(Config!M:N,MATCH(A207,Config!M:M,0),2)),"",IF(INDEX(Config!M:N,MATCH(A207,Config!M:M,0),2)=1,INDEX(Config!I:J,MATCH("A1",Config!I:I,0),2),"")),IF(LEN(H207)&gt;1000,INDEX(Config!R:AJ,MATCH("A5",Config!R:R,0),Introduction!$D$12+1),""))</f>
        <v/>
      </c>
    </row>
    <row r="208" spans="1:9" ht="144" customHeight="1" x14ac:dyDescent="0.2">
      <c r="B208" s="87" t="str">
        <f>IF(LEN(H208)&gt;255,H208,IF(ISNA(INDEX(Config!J:K,MATCH(H208,Config!J:J,0))),IF(H208="","",H208),INDEX(Config!J:K,MATCH(H208,Config!J:J,0),2)))</f>
        <v/>
      </c>
      <c r="C208" s="87" t="e">
        <f>INDEX(Config!M:O,MATCH(Checklist!A208,Config!M:M,0),3)</f>
        <v>#N/A</v>
      </c>
      <c r="D208" s="87">
        <v>191</v>
      </c>
      <c r="E208" s="82">
        <v>9</v>
      </c>
      <c r="G208" s="85" t="str">
        <f>INDEX(Config!R:AJ,MATCH(D208,Config!R:R,0),Introduction!$D$12+1)</f>
        <v>PC: Les enfants des salariés vivant sur les sites de production ou de manutention de l’entreprise ont-ils accès à la scolarité obligatoire ?
CC: Il est prouvé de manière documentée que les enfants des salariés vivant sur les sites de production ou de manutention de l’entreprise et en âge de suivre une scolarité obligatoire (selon la législation nationale) ont accès à la scolarité obligatoire, soit par transport assuré vers une école publique, soit par une scolarisation sur site.</v>
      </c>
      <c r="H208" s="100"/>
      <c r="I208" s="136" t="str">
        <f>IF(H208="",IF(ISNA(INDEX(Config!M:N,MATCH(A208,Config!M:M,0),2)),"",IF(INDEX(Config!M:N,MATCH(A208,Config!M:M,0),2)=1,INDEX(Config!I:J,MATCH("A1",Config!I:I,0),2),"")),IF(LEN(H208)&gt;1000,INDEX(Config!R:AJ,MATCH("A5",Config!R:R,0),Introduction!$D$12+1),""))</f>
        <v/>
      </c>
    </row>
    <row r="209" spans="1:9" ht="84.95" customHeight="1" x14ac:dyDescent="0.2">
      <c r="A209" s="110" t="s">
        <v>431</v>
      </c>
      <c r="B209" s="87" t="str">
        <f>IF(LEN(H209)&gt;255,H209,IF(ISNA(INDEX(Config!J:K,MATCH(H209,Config!J:J,0))),IF(H209="","",H209),INDEX(Config!J:K,MATCH(H209,Config!J:J,0),2)))</f>
        <v/>
      </c>
      <c r="C209" s="87" t="str">
        <f>INDEX(Config!M:O,MATCH(Checklist!A209,Config!M:M,0),3)</f>
        <v>yes/no/(N/A)</v>
      </c>
      <c r="D209" s="87">
        <v>192</v>
      </c>
      <c r="E209" s="82" t="s">
        <v>140</v>
      </c>
      <c r="G209" s="64" t="str">
        <f>INDEX(Config!R:AJ,MATCH(D209,Config!R:R,0),Introduction!$D$12+1)</f>
        <v>Il existe une liste de tous les enfants vivant sur les sites de production ou de manutention de l’entreprise et en âge de suivre une scolarité obligatoire, comportant suffisamment d’indications: nom, nom des parents, date de naissance, fréquentation régulière de l’école, etc. Les enfants de la direction peuvent être exclus.</v>
      </c>
      <c r="H209" s="71"/>
      <c r="I209" s="136" t="str">
        <f>IF(H209="",IF(ISNA(INDEX(Config!M:N,MATCH(A209,Config!M:M,0),2)),"",IF(INDEX(Config!M:N,MATCH(A209,Config!M:M,0),2)=1,INDEX(Config!I:J,MATCH("A1",Config!I:I,0),2),"")),IF(LEN(H209)&gt;1000,INDEX(Config!R:AJ,MATCH("A5",Config!R:R,0),Introduction!$D$12+1),""))</f>
        <v xml:space="preserve">Le champ de saisie est obligatoire. </v>
      </c>
    </row>
    <row r="210" spans="1:9" ht="71.099999999999994" customHeight="1" x14ac:dyDescent="0.2">
      <c r="A210" s="110" t="s">
        <v>432</v>
      </c>
      <c r="B210" s="87" t="str">
        <f>IF(LEN(H210)&gt;255,H210,IF(ISNA(INDEX(Config!J:K,MATCH(H210,Config!J:J,0))),IF(H210="","",H210),INDEX(Config!J:K,MATCH(H210,Config!J:J,0),2)))</f>
        <v/>
      </c>
      <c r="C210" s="87" t="str">
        <f>INDEX(Config!M:O,MATCH(Checklist!A210,Config!M:M,0),3)</f>
        <v>yes/no/(N/A)</v>
      </c>
      <c r="D210" s="87">
        <v>193</v>
      </c>
      <c r="E210" s="82" t="s">
        <v>141</v>
      </c>
      <c r="F210" s="84"/>
      <c r="G210" s="65" t="str">
        <f>INDEX(Config!R:AJ,MATCH(D210,Config!R:R,0),Introduction!$D$12+1)</f>
        <v>Il est prouvé qu’il existe un service de transport dans le cas où des enfants habitent à une distance trop importante pour faire le chemin à pied (une demi-heure de marche ou conformément à la Directive d’Interprétation Nationale GRASP).</v>
      </c>
      <c r="H210" s="71"/>
      <c r="I210" s="136" t="str">
        <f>IF(H210="",IF(ISNA(INDEX(Config!M:N,MATCH(A210,Config!M:M,0),2)),"",IF(INDEX(Config!M:N,MATCH(A210,Config!M:M,0),2)=1,INDEX(Config!I:J,MATCH("A1",Config!I:I,0),2),"")),IF(LEN(H210)&gt;1000,INDEX(Config!R:AJ,MATCH("A5",Config!R:R,0),Introduction!$D$12+1),""))</f>
        <v xml:space="preserve">Le champ de saisie est obligatoire. </v>
      </c>
    </row>
    <row r="211" spans="1:9" ht="42.95" customHeight="1" x14ac:dyDescent="0.2">
      <c r="A211" s="110" t="s">
        <v>433</v>
      </c>
      <c r="B211" s="87" t="str">
        <f>IF(LEN(H211)&gt;255,H211,IF(ISNA(INDEX(Config!J:K,MATCH(H211,Config!J:J,0))),IF(H211="","",H211),INDEX(Config!J:K,MATCH(H211,Config!J:J,0),2)))</f>
        <v/>
      </c>
      <c r="C211" s="87" t="str">
        <f>INDEX(Config!M:O,MATCH(Checklist!A211,Config!M:M,0),3)</f>
        <v>yes/no/(N/A)</v>
      </c>
      <c r="D211" s="87">
        <v>194</v>
      </c>
      <c r="E211" s="82" t="s">
        <v>142</v>
      </c>
      <c r="F211" s="84"/>
      <c r="G211" s="65" t="str">
        <f>INDEX(Config!R:AJ,MATCH(D211,Config!R:R,0),Introduction!$D$12+1)</f>
        <v>Il est prouvé qu’il existe un système de scolarisation sur site lorsque l’accès aux établissements scolaires n’est pas possible.</v>
      </c>
      <c r="H211" s="71"/>
      <c r="I211" s="136" t="str">
        <f>IF(H211="",IF(ISNA(INDEX(Config!M:N,MATCH(A211,Config!M:M,0),2)),"",IF(INDEX(Config!M:N,MATCH(A211,Config!M:M,0),2)=1,INDEX(Config!I:J,MATCH("A1",Config!I:I,0),2),"")),IF(LEN(H211)&gt;1000,INDEX(Config!R:AJ,MATCH("A5",Config!R:R,0),Introduction!$D$12+1),""))</f>
        <v xml:space="preserve">Le champ de saisie est obligatoire. </v>
      </c>
    </row>
    <row r="212" spans="1:9" ht="84.95" customHeight="1" x14ac:dyDescent="0.2">
      <c r="A212" s="110" t="s">
        <v>434</v>
      </c>
      <c r="B212" s="87" t="str">
        <f>IF(LEN(H212)&gt;255,H212,IF(ISNA(INDEX(Config!J:K,MATCH(H212,Config!J:J,0))),IF(H212="","",H212),INDEX(Config!J:K,MATCH(H212,Config!J:J,0),2)))</f>
        <v/>
      </c>
      <c r="C212" s="87" t="str">
        <f>INDEX(Config!M:O,MATCH(Checklist!A212,Config!M:M,0),3)</f>
        <v>string</v>
      </c>
      <c r="D212" s="87">
        <v>195</v>
      </c>
      <c r="G212" s="66" t="str">
        <f>INDEX(Config!R:AJ,MATCH(D212,Config!R:R,0),Introduction!$D$12+1)</f>
        <v>Preuves/remarques:</v>
      </c>
      <c r="H212" s="76"/>
      <c r="I212" s="136" t="str">
        <f>IF(H212="",IF(ISNA(INDEX(Config!M:N,MATCH(A212,Config!M:M,0),2)),"",IF(INDEX(Config!M:N,MATCH(A212,Config!M:M,0),2)=1,INDEX(Config!I:J,MATCH("A1",Config!I:I,0),2),"")),IF(LEN(H212)&gt;1000,INDEX(Config!R:AJ,MATCH("A5",Config!R:R,0),Introduction!$D$12+1),""))</f>
        <v xml:space="preserve">Le champ de saisie est obligatoire. </v>
      </c>
    </row>
    <row r="213" spans="1:9" ht="84.95" customHeight="1" x14ac:dyDescent="0.2">
      <c r="A213" s="110" t="s">
        <v>435</v>
      </c>
      <c r="B213" s="87" t="str">
        <f>IF(LEN(H213)&gt;255,H213,IF(ISNA(INDEX(Config!J:K,MATCH(H213,Config!J:J,0))),IF(H213="","",H213),INDEX(Config!J:K,MATCH(H213,Config!J:J,0),2)))</f>
        <v/>
      </c>
      <c r="C213" s="87" t="str">
        <f>INDEX(Config!M:O,MATCH(Checklist!A213,Config!M:M,0),3)</f>
        <v>string</v>
      </c>
      <c r="D213" s="87">
        <v>196</v>
      </c>
      <c r="G213" s="66" t="str">
        <f>INDEX(Config!R:AJ,MATCH(D213,Config!R:R,0),Introduction!$D$12+1)</f>
        <v>Mesures correctives:</v>
      </c>
      <c r="H213" s="60"/>
      <c r="I213" s="136" t="str">
        <f>IF(H213="",IF(ISNA(INDEX(Config!M:N,MATCH(A213,Config!M:M,0),2)),"",IF(INDEX(Config!M:N,MATCH(A213,Config!M:M,0),2)=1,INDEX(Config!I:J,MATCH("A1",Config!I:I,0),2),"")),IF(LEN(H213)&gt;1000,INDEX(Config!R:AJ,MATCH("A5",Config!R:R,0),Introduction!$D$12+1),""))</f>
        <v/>
      </c>
    </row>
    <row r="214" spans="1:9" ht="21" customHeight="1" x14ac:dyDescent="0.2">
      <c r="B214" s="87" t="str">
        <f>IF(LEN(H214)&gt;255,H214,IF(ISNA(INDEX(Config!J:K,MATCH(H214,Config!J:J,0))),IF(H214="","",H214),INDEX(Config!J:K,MATCH(H214,Config!J:J,0),2)))</f>
        <v/>
      </c>
      <c r="G214" s="79"/>
      <c r="H214" s="81"/>
      <c r="I214" s="136" t="str">
        <f>IF(H214="",IF(ISNA(INDEX(Config!M:N,MATCH(A214,Config!M:M,0),2)),"",IF(INDEX(Config!M:N,MATCH(A214,Config!M:M,0),2)=1,INDEX(Config!I:J,MATCH("A1",Config!I:I,0),2),"")),IF(LEN(H214)&gt;1000,INDEX(Config!R:AJ,MATCH("A5",Config!R:R,0),Introduction!$D$12+1),""))</f>
        <v/>
      </c>
    </row>
    <row r="215" spans="1:9" ht="21" customHeight="1" x14ac:dyDescent="0.2">
      <c r="B215" s="87" t="str">
        <f>IF(LEN(H215)&gt;255,H215,IF(ISNA(INDEX(Config!J:K,MATCH(H215,Config!J:J,0))),IF(H215="","",H215),INDEX(Config!J:K,MATCH(H215,Config!J:J,0),2)))</f>
        <v/>
      </c>
      <c r="C215" s="87" t="e">
        <f>INDEX(Config!M:O,MATCH(Checklist!A215,Config!M:M,0),3)</f>
        <v>#N/A</v>
      </c>
      <c r="D215" s="87">
        <v>197</v>
      </c>
      <c r="G215" s="63" t="str">
        <f>INDEX(Config!R:AJ,MATCH(D215,Config!R:R,0),Introduction!$D$12+1)</f>
        <v>SYSTÈME D’ENREGISTREMENT DU TEMPS DE TRAVAIL</v>
      </c>
      <c r="H215" s="100"/>
      <c r="I215" s="136" t="str">
        <f>IF(H215="",IF(ISNA(INDEX(Config!M:N,MATCH(A215,Config!M:M,0),2)),"",IF(INDEX(Config!M:N,MATCH(A215,Config!M:M,0),2)=1,INDEX(Config!I:J,MATCH("A1",Config!I:I,0),2),"")),IF(LEN(H215)&gt;1000,INDEX(Config!R:AJ,MATCH("A5",Config!R:R,0),Introduction!$D$12+1),""))</f>
        <v/>
      </c>
    </row>
    <row r="216" spans="1:9" ht="159" customHeight="1" x14ac:dyDescent="0.2">
      <c r="B216" s="87" t="str">
        <f>IF(LEN(H216)&gt;255,H216,IF(ISNA(INDEX(Config!J:K,MATCH(H216,Config!J:J,0))),IF(H216="","",H216),INDEX(Config!J:K,MATCH(H216,Config!J:J,0),2)))</f>
        <v/>
      </c>
      <c r="C216" s="87" t="e">
        <f>INDEX(Config!M:O,MATCH(Checklist!A216,Config!M:M,0),3)</f>
        <v>#N/A</v>
      </c>
      <c r="D216" s="87">
        <v>198</v>
      </c>
      <c r="E216" s="82">
        <v>10</v>
      </c>
      <c r="G216" s="85" t="str">
        <f>INDEX(Config!R:AJ,MATCH(D216,Config!R:R,0),Introduction!$D$12+1)</f>
        <v>PC: Existe-t-il un système d'enregistrement du temps de travail qui montre la durée de travail quotidienne et les heures supplémentaires sur une base journalière pour les salariés ?
CC: Il existe un système d'enregistrement du temps de travail, mis en œuvre en fonction de la taille de l’entreprise, qui assure aux salariés comme à l’employeur la transparence des heures de travail ainsi que des heures supplémentaires sur une base journalière. Des documents retracent les temps de travail des salariés sur les 24 derniers mois. Les enregistrements sont régulièrement validés par les salariés et accessibles pour le(s) représentant(s) des salariés.</v>
      </c>
      <c r="H216" s="100"/>
      <c r="I216" s="136" t="str">
        <f>IF(H216="",IF(ISNA(INDEX(Config!M:N,MATCH(A216,Config!M:M,0),2)),"",IF(INDEX(Config!M:N,MATCH(A216,Config!M:M,0),2)=1,INDEX(Config!I:J,MATCH("A1",Config!I:I,0),2),"")),IF(LEN(H216)&gt;1000,INDEX(Config!R:AJ,MATCH("A5",Config!R:R,0),Introduction!$D$12+1),""))</f>
        <v/>
      </c>
    </row>
    <row r="217" spans="1:9" ht="57" customHeight="1" x14ac:dyDescent="0.2">
      <c r="A217" s="110" t="s">
        <v>436</v>
      </c>
      <c r="B217" s="87" t="str">
        <f>IF(LEN(H217)&gt;255,H217,IF(ISNA(INDEX(Config!J:K,MATCH(H217,Config!J:J,0))),IF(H217="","",H217),INDEX(Config!J:K,MATCH(H217,Config!J:J,0),2)))</f>
        <v/>
      </c>
      <c r="C217" s="87" t="str">
        <f>INDEX(Config!M:O,MATCH(Checklist!A217,Config!M:M,0),3)</f>
        <v>yes/no/(N/A)</v>
      </c>
      <c r="D217" s="87">
        <v>199</v>
      </c>
      <c r="E217" s="82" t="s">
        <v>145</v>
      </c>
      <c r="F217" s="84"/>
      <c r="G217" s="64" t="str">
        <f>INDEX(Config!R:AJ,MATCH(D217,Config!R:R,0),Introduction!$D$12+1)</f>
        <v>Un système d’enregistrement des temps est mis en œuvre dans l’entreprise, en adéquation avec la taille de celle-ci (p. ex. feuille d’enregistrement, horloge de pointage, cartes électroniques, etc.).</v>
      </c>
      <c r="H217" s="71"/>
      <c r="I217" s="136" t="str">
        <f>IF(H217="",IF(ISNA(INDEX(Config!M:N,MATCH(A217,Config!M:M,0),2)),"",IF(INDEX(Config!M:N,MATCH(A217,Config!M:M,0),2)=1,INDEX(Config!I:J,MATCH("A1",Config!I:I,0),2),"")),IF(LEN(H217)&gt;1000,INDEX(Config!R:AJ,MATCH("A5",Config!R:R,0),Introduction!$D$12+1),""))</f>
        <v xml:space="preserve">Le champ de saisie est obligatoire. </v>
      </c>
    </row>
    <row r="218" spans="1:9" ht="42.95" customHeight="1" x14ac:dyDescent="0.2">
      <c r="A218" s="110" t="s">
        <v>437</v>
      </c>
      <c r="B218" s="87" t="str">
        <f>IF(LEN(H218)&gt;255,H218,IF(ISNA(INDEX(Config!J:K,MATCH(H218,Config!J:J,0))),IF(H218="","",H218),INDEX(Config!J:K,MATCH(H218,Config!J:J,0),2)))</f>
        <v/>
      </c>
      <c r="C218" s="87" t="str">
        <f>INDEX(Config!M:O,MATCH(Checklist!A218,Config!M:M,0),3)</f>
        <v>yes/no/(N/A)</v>
      </c>
      <c r="D218" s="87">
        <v>200</v>
      </c>
      <c r="E218" s="82" t="s">
        <v>146</v>
      </c>
      <c r="G218" s="65" t="str">
        <f>INDEX(Config!R:AJ,MATCH(D218,Config!R:R,0),Introduction!$D$12+1)</f>
        <v>Les enregistrements indiquent la durée normale du travail pour les salariés sur une base journalière.</v>
      </c>
      <c r="H218" s="71"/>
      <c r="I218" s="136" t="str">
        <f>IF(H218="",IF(ISNA(INDEX(Config!M:N,MATCH(A218,Config!M:M,0),2)),"",IF(INDEX(Config!M:N,MATCH(A218,Config!M:M,0),2)=1,INDEX(Config!I:J,MATCH("A1",Config!I:I,0),2),"")),IF(LEN(H218)&gt;1000,INDEX(Config!R:AJ,MATCH("A5",Config!R:R,0),Introduction!$D$12+1),""))</f>
        <v xml:space="preserve">Le champ de saisie est obligatoire. </v>
      </c>
    </row>
    <row r="219" spans="1:9" ht="57" customHeight="1" x14ac:dyDescent="0.2">
      <c r="A219" s="110" t="s">
        <v>438</v>
      </c>
      <c r="B219" s="87" t="str">
        <f>IF(LEN(H219)&gt;255,H219,IF(ISNA(INDEX(Config!J:K,MATCH(H219,Config!J:J,0))),IF(H219="","",H219),INDEX(Config!J:K,MATCH(H219,Config!J:J,0),2)))</f>
        <v/>
      </c>
      <c r="C219" s="87" t="str">
        <f>INDEX(Config!M:O,MATCH(Checklist!A219,Config!M:M,0),3)</f>
        <v>yes/no/(N/A)</v>
      </c>
      <c r="D219" s="87">
        <v>201</v>
      </c>
      <c r="E219" s="82" t="s">
        <v>147</v>
      </c>
      <c r="G219" s="65" t="str">
        <f>INDEX(Config!R:AJ,MATCH(D219,Config!R:R,0),Introduction!$D$12+1)</f>
        <v>Les enregistrements indiquent les heures supplémentaires telles que définies par les contrats en vertu de la législation pour tous les salariés sur une base journalière.</v>
      </c>
      <c r="H219" s="71"/>
      <c r="I219" s="136" t="str">
        <f>IF(H219="",IF(ISNA(INDEX(Config!M:N,MATCH(A219,Config!M:M,0),2)),"",IF(INDEX(Config!M:N,MATCH(A219,Config!M:M,0),2)=1,INDEX(Config!I:J,MATCH("A1",Config!I:I,0),2),"")),IF(LEN(H219)&gt;1000,INDEX(Config!R:AJ,MATCH("A5",Config!R:R,0),Introduction!$D$12+1),""))</f>
        <v xml:space="preserve">Le champ de saisie est obligatoire. </v>
      </c>
    </row>
    <row r="220" spans="1:9" ht="42.95" customHeight="1" x14ac:dyDescent="0.2">
      <c r="A220" s="110" t="s">
        <v>439</v>
      </c>
      <c r="B220" s="87" t="str">
        <f>IF(LEN(H220)&gt;255,H220,IF(ISNA(INDEX(Config!J:K,MATCH(H220,Config!J:J,0))),IF(H220="","",H220),INDEX(Config!J:K,MATCH(H220,Config!J:J,0),2)))</f>
        <v/>
      </c>
      <c r="C220" s="87" t="str">
        <f>INDEX(Config!M:O,MATCH(Checklist!A220,Config!M:M,0),3)</f>
        <v>yes/no/(N/A)</v>
      </c>
      <c r="D220" s="87">
        <v>202</v>
      </c>
      <c r="E220" s="82" t="s">
        <v>148</v>
      </c>
      <c r="G220" s="65" t="str">
        <f>INDEX(Config!R:AJ,MATCH(D220,Config!R:R,0),Introduction!$D$12+1)</f>
        <v>Les enregistrements indiquent les pauses et les jours fériés pour les salariés (sur une base journalière).</v>
      </c>
      <c r="H220" s="71"/>
      <c r="I220" s="136" t="str">
        <f>IF(H220="",IF(ISNA(INDEX(Config!M:N,MATCH(A220,Config!M:M,0),2)),"",IF(INDEX(Config!M:N,MATCH(A220,Config!M:M,0),2)=1,INDEX(Config!I:J,MATCH("A1",Config!I:I,0),2),"")),IF(LEN(H220)&gt;1000,INDEX(Config!R:AJ,MATCH("A5",Config!R:R,0),Introduction!$D$12+1),""))</f>
        <v xml:space="preserve">Le champ de saisie est obligatoire. </v>
      </c>
    </row>
    <row r="221" spans="1:9" ht="42.95" customHeight="1" x14ac:dyDescent="0.2">
      <c r="A221" s="110" t="s">
        <v>440</v>
      </c>
      <c r="B221" s="87" t="str">
        <f>IF(LEN(H221)&gt;255,H221,IF(ISNA(INDEX(Config!J:K,MATCH(H221,Config!J:J,0))),IF(H221="","",H221),INDEX(Config!J:K,MATCH(H221,Config!J:J,0),2)))</f>
        <v/>
      </c>
      <c r="C221" s="87" t="str">
        <f>INDEX(Config!M:O,MATCH(Checklist!A221,Config!M:M,0),3)</f>
        <v>yes/no/(N/A)</v>
      </c>
      <c r="D221" s="87">
        <v>203</v>
      </c>
      <c r="E221" s="82" t="s">
        <v>149</v>
      </c>
      <c r="G221" s="65" t="str">
        <f>INDEX(Config!R:AJ,MATCH(D221,Config!R:R,0),Introduction!$D$12+1)</f>
        <v>Les enregistrements des temps de travail sont régulièrement validés par les salariés (p. ex. feuille d’enregistrement signée régulièrement, horloge de pointage).</v>
      </c>
      <c r="H221" s="71"/>
      <c r="I221" s="136" t="str">
        <f>IF(H221="",IF(ISNA(INDEX(Config!M:N,MATCH(A221,Config!M:M,0),2)),"",IF(INDEX(Config!M:N,MATCH(A221,Config!M:M,0),2)=1,INDEX(Config!I:J,MATCH("A1",Config!I:I,0),2),"")),IF(LEN(H221)&gt;1000,INDEX(Config!R:AJ,MATCH("A5",Config!R:R,0),Introduction!$D$12+1),""))</f>
        <v xml:space="preserve">Le champ de saisie est obligatoire. </v>
      </c>
    </row>
    <row r="222" spans="1:9" ht="42.95" customHeight="1" x14ac:dyDescent="0.2">
      <c r="A222" s="110" t="s">
        <v>441</v>
      </c>
      <c r="B222" s="87" t="str">
        <f>IF(LEN(H222)&gt;255,H222,IF(ISNA(INDEX(Config!J:K,MATCH(H222,Config!J:J,0))),IF(H222="","",H222),INDEX(Config!J:K,MATCH(H222,Config!J:J,0),2)))</f>
        <v/>
      </c>
      <c r="C222" s="87" t="str">
        <f>INDEX(Config!M:O,MATCH(Checklist!A222,Config!M:M,0),3)</f>
        <v>yes/no/(N/A)</v>
      </c>
      <c r="D222" s="87">
        <v>204</v>
      </c>
      <c r="E222" s="82" t="s">
        <v>150</v>
      </c>
      <c r="G222" s="65" t="str">
        <f>INDEX(Config!R:AJ,MATCH(D222,Config!R:R,0),Introduction!$D$12+1)</f>
        <v>Le(s) représentant(s) des salariés a (ont) accès à ces enregistrements.</v>
      </c>
      <c r="H222" s="71"/>
      <c r="I222" s="136" t="str">
        <f>IF(H222="",IF(ISNA(INDEX(Config!M:N,MATCH(A222,Config!M:M,0),2)),"",IF(INDEX(Config!M:N,MATCH(A222,Config!M:M,0),2)=1,INDEX(Config!I:J,MATCH("A1",Config!I:I,0),2),"")),IF(LEN(H222)&gt;1000,INDEX(Config!R:AJ,MATCH("A5",Config!R:R,0),Introduction!$D$12+1),""))</f>
        <v xml:space="preserve">Le champ de saisie est obligatoire. </v>
      </c>
    </row>
    <row r="223" spans="1:9" ht="42.95" customHeight="1" x14ac:dyDescent="0.2">
      <c r="A223" s="110" t="s">
        <v>442</v>
      </c>
      <c r="B223" s="87" t="str">
        <f>IF(LEN(H223)&gt;255,H223,IF(ISNA(INDEX(Config!J:K,MATCH(H223,Config!J:J,0))),IF(H223="","",H223),INDEX(Config!J:K,MATCH(H223,Config!J:J,0),2)))</f>
        <v/>
      </c>
      <c r="C223" s="87" t="str">
        <f>INDEX(Config!M:O,MATCH(Checklist!A223,Config!M:M,0),3)</f>
        <v>yes/no/(N/A)</v>
      </c>
      <c r="D223" s="87">
        <v>205</v>
      </c>
      <c r="E223" s="82" t="s">
        <v>151</v>
      </c>
      <c r="G223" s="65" t="str">
        <f>INDEX(Config!R:AJ,MATCH(D223,Config!R:R,0),Introduction!$D$12+1)</f>
        <v>Les enregistrements sont conservés durant une période minimale de 24 mois.</v>
      </c>
      <c r="H223" s="71"/>
      <c r="I223" s="136" t="str">
        <f>IF(H223="",IF(ISNA(INDEX(Config!M:N,MATCH(A223,Config!M:M,0),2)),"",IF(INDEX(Config!M:N,MATCH(A223,Config!M:M,0),2)=1,INDEX(Config!I:J,MATCH("A1",Config!I:I,0),2),"")),IF(LEN(H223)&gt;1000,INDEX(Config!R:AJ,MATCH("A5",Config!R:R,0),Introduction!$D$12+1),""))</f>
        <v xml:space="preserve">Le champ de saisie est obligatoire. </v>
      </c>
    </row>
    <row r="224" spans="1:9" ht="84.95" customHeight="1" x14ac:dyDescent="0.2">
      <c r="A224" s="110" t="s">
        <v>443</v>
      </c>
      <c r="B224" s="87" t="str">
        <f>IF(LEN(H224)&gt;255,H224,IF(ISNA(INDEX(Config!J:K,MATCH(H224,Config!J:J,0))),IF(H224="","",H224),INDEX(Config!J:K,MATCH(H224,Config!J:J,0),2)))</f>
        <v/>
      </c>
      <c r="C224" s="87" t="str">
        <f>INDEX(Config!M:O,MATCH(Checklist!A224,Config!M:M,0),3)</f>
        <v>string</v>
      </c>
      <c r="D224" s="87">
        <v>206</v>
      </c>
      <c r="G224" s="66" t="str">
        <f>INDEX(Config!R:AJ,MATCH(D224,Config!R:R,0),Introduction!$D$12+1)</f>
        <v>Preuves/remarques:</v>
      </c>
      <c r="H224" s="76"/>
      <c r="I224" s="136" t="str">
        <f>IF(H224="",IF(ISNA(INDEX(Config!M:N,MATCH(A224,Config!M:M,0),2)),"",IF(INDEX(Config!M:N,MATCH(A224,Config!M:M,0),2)=1,INDEX(Config!I:J,MATCH("A1",Config!I:I,0),2),"")),IF(LEN(H224)&gt;1000,INDEX(Config!R:AJ,MATCH("A5",Config!R:R,0),Introduction!$D$12+1),""))</f>
        <v xml:space="preserve">Le champ de saisie est obligatoire. </v>
      </c>
    </row>
    <row r="225" spans="1:9" ht="84.95" customHeight="1" x14ac:dyDescent="0.2">
      <c r="A225" s="110" t="s">
        <v>444</v>
      </c>
      <c r="B225" s="87" t="str">
        <f>IF(LEN(H225)&gt;255,H225,IF(ISNA(INDEX(Config!J:K,MATCH(H225,Config!J:J,0))),IF(H225="","",H225),INDEX(Config!J:K,MATCH(H225,Config!J:J,0),2)))</f>
        <v/>
      </c>
      <c r="C225" s="87" t="str">
        <f>INDEX(Config!M:O,MATCH(Checklist!A225,Config!M:M,0),3)</f>
        <v>string</v>
      </c>
      <c r="D225" s="87">
        <v>207</v>
      </c>
      <c r="G225" s="66" t="str">
        <f>INDEX(Config!R:AJ,MATCH(D225,Config!R:R,0),Introduction!$D$12+1)</f>
        <v>Mesures correctives:</v>
      </c>
      <c r="H225" s="60"/>
      <c r="I225" s="136" t="str">
        <f>IF(H225="",IF(ISNA(INDEX(Config!M:N,MATCH(A225,Config!M:M,0),2)),"",IF(INDEX(Config!M:N,MATCH(A225,Config!M:M,0),2)=1,INDEX(Config!I:J,MATCH("A1",Config!I:I,0),2),"")),IF(LEN(H225)&gt;1000,INDEX(Config!R:AJ,MATCH("A5",Config!R:R,0),Introduction!$D$12+1),""))</f>
        <v/>
      </c>
    </row>
    <row r="226" spans="1:9" ht="21" customHeight="1" x14ac:dyDescent="0.2">
      <c r="B226" s="87" t="str">
        <f>IF(LEN(H226)&gt;255,H226,IF(ISNA(INDEX(Config!J:K,MATCH(H226,Config!J:J,0))),IF(H226="","",H226),INDEX(Config!J:K,MATCH(H226,Config!J:J,0),2)))</f>
        <v/>
      </c>
      <c r="G226" s="79"/>
      <c r="H226" s="81"/>
      <c r="I226" s="136" t="str">
        <f>IF(H226="",IF(ISNA(INDEX(Config!M:N,MATCH(A226,Config!M:M,0),2)),"",IF(INDEX(Config!M:N,MATCH(A226,Config!M:M,0),2)=1,INDEX(Config!I:J,MATCH("A1",Config!I:I,0),2),"")),IF(LEN(H226)&gt;1000,INDEX(Config!R:AJ,MATCH("A5",Config!R:R,0),Introduction!$D$12+1),""))</f>
        <v/>
      </c>
    </row>
    <row r="227" spans="1:9" ht="21" customHeight="1" x14ac:dyDescent="0.2">
      <c r="B227" s="87" t="str">
        <f>IF(LEN(H227)&gt;255,H227,IF(ISNA(INDEX(Config!J:K,MATCH(H227,Config!J:J,0))),IF(H227="","",H227),INDEX(Config!J:K,MATCH(H227,Config!J:J,0),2)))</f>
        <v/>
      </c>
      <c r="C227" s="87" t="e">
        <f>INDEX(Config!M:O,MATCH(Checklist!A227,Config!M:M,0),3)</f>
        <v>#N/A</v>
      </c>
      <c r="D227" s="87">
        <v>208</v>
      </c>
      <c r="G227" s="63" t="str">
        <f>INDEX(Config!R:AJ,MATCH(D227,Config!R:R,0),Introduction!$D$12+1)</f>
        <v>HEURES DE TRAVAIL &amp; PAUSES</v>
      </c>
      <c r="H227" s="100"/>
      <c r="I227" s="136" t="str">
        <f>IF(H227="",IF(ISNA(INDEX(Config!M:N,MATCH(A227,Config!M:M,0),2)),"",IF(INDEX(Config!M:N,MATCH(A227,Config!M:M,0),2)=1,INDEX(Config!I:J,MATCH("A1",Config!I:I,0),2),"")),IF(LEN(H227)&gt;1000,INDEX(Config!R:AJ,MATCH("A5",Config!R:R,0),Introduction!$D$12+1),""))</f>
        <v/>
      </c>
    </row>
    <row r="228" spans="1:9" ht="185.1" customHeight="1" x14ac:dyDescent="0.2">
      <c r="B228" s="87" t="str">
        <f>IF(LEN(H228)&gt;255,H228,IF(ISNA(INDEX(Config!J:K,MATCH(H228,Config!J:J,0))),IF(H228="","",H228),INDEX(Config!J:K,MATCH(H228,Config!J:J,0),2)))</f>
        <v/>
      </c>
      <c r="C228" s="87" t="e">
        <f>INDEX(Config!M:O,MATCH(Checklist!A228,Config!M:M,0),3)</f>
        <v>#N/A</v>
      </c>
      <c r="D228" s="87">
        <v>209</v>
      </c>
      <c r="E228" s="82">
        <v>11</v>
      </c>
      <c r="G228" s="85" t="str">
        <f>INDEX(Config!R:AJ,MATCH(D228,Config!R:R,0),Introduction!$D$12+1)</f>
        <v>PC: Les heures de travail et les pauses documentées dans les temps enregistrés respectent-elles la législation en vigueur et/ou les conventions collectives ?
CC: Les heures de travail, les pauses et les jours de repos documentés respectent la législation en vigueur et/ou les conventions collectives. En l’absence de réglementation plus stricte, les enregistrements indiquent que les temps de travail hebdomadaires habituels ne dépassent pas un maximum de 48 heures. Durant les pics d’activité saisonniers (période des récoltes), le temps de travail hebdomadaire n’excède pas un maximum de 60 heures. Des pauses et des jours de repos sont aussi garantis pendant les pics saisonniers.</v>
      </c>
      <c r="H228" s="100"/>
      <c r="I228" s="136" t="str">
        <f>IF(H228="",IF(ISNA(INDEX(Config!M:N,MATCH(A228,Config!M:M,0),2)),"",IF(INDEX(Config!M:N,MATCH(A228,Config!M:M,0),2)=1,INDEX(Config!I:J,MATCH("A1",Config!I:I,0),2),"")),IF(LEN(H228)&gt;1000,INDEX(Config!R:AJ,MATCH("A5",Config!R:R,0),Introduction!$D$12+1),""))</f>
        <v/>
      </c>
    </row>
    <row r="229" spans="1:9" ht="57" customHeight="1" x14ac:dyDescent="0.2">
      <c r="A229" s="110" t="s">
        <v>445</v>
      </c>
      <c r="B229" s="87" t="str">
        <f>IF(LEN(H229)&gt;255,H229,IF(ISNA(INDEX(Config!J:K,MATCH(H229,Config!J:J,0))),IF(H229="","",H229),INDEX(Config!J:K,MATCH(H229,Config!J:J,0),2)))</f>
        <v/>
      </c>
      <c r="C229" s="87" t="str">
        <f>INDEX(Config!M:O,MATCH(Checklist!A229,Config!M:M,0),3)</f>
        <v>yes/no/(N/A)</v>
      </c>
      <c r="D229" s="87">
        <v>210</v>
      </c>
      <c r="E229" s="82" t="s">
        <v>153</v>
      </c>
      <c r="F229" s="84"/>
      <c r="G229" s="64" t="str">
        <f>INDEX(Config!R:AJ,MATCH(D229,Config!R:R,0),Introduction!$D$12+1)</f>
        <v>Des informations sur la réglementation du travail en vigueur et/ou les conventions collectives relatives aux heures de travail et aux pauses sont disponibles (p. ex. dans la Directive d’Interprétation Nationale GRASP).</v>
      </c>
      <c r="H229" s="71"/>
      <c r="I229" s="136" t="str">
        <f>IF(H229="",IF(ISNA(INDEX(Config!M:N,MATCH(A229,Config!M:M,0),2)),"",IF(INDEX(Config!M:N,MATCH(A229,Config!M:M,0),2)=1,INDEX(Config!I:J,MATCH("A1",Config!I:I,0),2),"")),IF(LEN(H229)&gt;1000,INDEX(Config!R:AJ,MATCH("A5",Config!R:R,0),Introduction!$D$12+1),""))</f>
        <v xml:space="preserve">Le champ de saisie est obligatoire. </v>
      </c>
    </row>
    <row r="230" spans="1:9" ht="57" customHeight="1" x14ac:dyDescent="0.2">
      <c r="A230" s="110" t="s">
        <v>446</v>
      </c>
      <c r="B230" s="87" t="str">
        <f>IF(LEN(H230)&gt;255,H230,IF(ISNA(INDEX(Config!J:K,MATCH(H230,Config!J:J,0))),IF(H230="","",H230),INDEX(Config!J:K,MATCH(H230,Config!J:J,0),2)))</f>
        <v/>
      </c>
      <c r="C230" s="87" t="str">
        <f>INDEX(Config!M:O,MATCH(Checklist!A230,Config!M:M,0),3)</f>
        <v>yes/no/(N/A)</v>
      </c>
      <c r="D230" s="87">
        <v>211</v>
      </c>
      <c r="E230" s="82" t="s">
        <v>154</v>
      </c>
      <c r="G230" s="65" t="str">
        <f>INDEX(Config!R:AJ,MATCH(D230,Config!R:R,0),Introduction!$D$12+1)</f>
        <v>Les heures de travail enregistrées, heures supplémentaires incluses, indiquent une conformité aux dispositions légales et/ou aux conventions collectives.</v>
      </c>
      <c r="H230" s="71"/>
      <c r="I230" s="136" t="str">
        <f>IF(H230="",IF(ISNA(INDEX(Config!M:N,MATCH(A230,Config!M:M,0),2)),"",IF(INDEX(Config!M:N,MATCH(A230,Config!M:M,0),2)=1,INDEX(Config!I:J,MATCH("A1",Config!I:I,0),2),"")),IF(LEN(H230)&gt;1000,INDEX(Config!R:AJ,MATCH("A5",Config!R:R,0),Introduction!$D$12+1),""))</f>
        <v xml:space="preserve">Le champ de saisie est obligatoire. </v>
      </c>
    </row>
    <row r="231" spans="1:9" ht="57" customHeight="1" x14ac:dyDescent="0.2">
      <c r="A231" s="110" t="s">
        <v>447</v>
      </c>
      <c r="B231" s="87" t="str">
        <f>IF(LEN(H231)&gt;255,H231,IF(ISNA(INDEX(Config!J:K,MATCH(H231,Config!J:J,0))),IF(H231="","",H231),INDEX(Config!J:K,MATCH(H231,Config!J:J,0),2)))</f>
        <v/>
      </c>
      <c r="C231" s="87" t="str">
        <f>INDEX(Config!M:O,MATCH(Checklist!A231,Config!M:M,0),3)</f>
        <v>yes/no/(N/A)</v>
      </c>
      <c r="D231" s="87">
        <v>212</v>
      </c>
      <c r="E231" s="82" t="s">
        <v>155</v>
      </c>
      <c r="G231" s="65" t="str">
        <f>INDEX(Config!R:AJ,MATCH(D231,Config!R:R,0),Introduction!$D$12+1)</f>
        <v>Les temps/jours de repos enregistrés indiquent une conformité à la réglementation nationale et/ou aux conventions collectives.</v>
      </c>
      <c r="H231" s="71"/>
      <c r="I231" s="136" t="str">
        <f>IF(H231="",IF(ISNA(INDEX(Config!M:N,MATCH(A231,Config!M:M,0),2)),"",IF(INDEX(Config!M:N,MATCH(A231,Config!M:M,0),2)=1,INDEX(Config!I:J,MATCH("A1",Config!I:I,0),2),"")),IF(LEN(H231)&gt;1000,INDEX(Config!R:AJ,MATCH("A5",Config!R:R,0),Introduction!$D$12+1),""))</f>
        <v xml:space="preserve">Le champ de saisie est obligatoire. </v>
      </c>
    </row>
    <row r="232" spans="1:9" ht="71.099999999999994" customHeight="1" x14ac:dyDescent="0.2">
      <c r="A232" s="110" t="s">
        <v>448</v>
      </c>
      <c r="B232" s="87" t="str">
        <f>IF(LEN(H232)&gt;255,H232,IF(ISNA(INDEX(Config!J:K,MATCH(H232,Config!J:J,0))),IF(H232="","",H232),INDEX(Config!J:K,MATCH(H232,Config!J:J,0),2)))</f>
        <v/>
      </c>
      <c r="C232" s="87" t="str">
        <f>INDEX(Config!M:O,MATCH(Checklist!A232,Config!M:M,0),3)</f>
        <v>yes/no/(N/A)</v>
      </c>
      <c r="D232" s="87">
        <v>213</v>
      </c>
      <c r="E232" s="82" t="s">
        <v>156</v>
      </c>
      <c r="G232" s="65" t="str">
        <f>INDEX(Config!R:AJ,MATCH(D232,Config!R:R,0),Introduction!$D$12+1)</f>
        <v>En l’absence d’une réglementation applicable plus stricte, le temps de travail hebdomadaire habituel ne dépasse pas 48 heures. Durant les pics d’activité saisonniers (période des récoltes), le temps de travail hebdomadaire n’excède pas 60 heures.</v>
      </c>
      <c r="H232" s="71"/>
      <c r="I232" s="136" t="str">
        <f>IF(H232="",IF(ISNA(INDEX(Config!M:N,MATCH(A232,Config!M:M,0),2)),"",IF(INDEX(Config!M:N,MATCH(A232,Config!M:M,0),2)=1,INDEX(Config!I:J,MATCH("A1",Config!I:I,0),2),"")),IF(LEN(H232)&gt;1000,INDEX(Config!R:AJ,MATCH("A5",Config!R:R,0),Introduction!$D$12+1),""))</f>
        <v xml:space="preserve">Le champ de saisie est obligatoire. </v>
      </c>
    </row>
    <row r="233" spans="1:9" ht="42.95" customHeight="1" x14ac:dyDescent="0.2">
      <c r="A233" s="110" t="s">
        <v>449</v>
      </c>
      <c r="B233" s="87" t="str">
        <f>IF(LEN(H233)&gt;255,H233,IF(ISNA(INDEX(Config!J:K,MATCH(H233,Config!J:J,0))),IF(H233="","",H233),INDEX(Config!J:K,MATCH(H233,Config!J:J,0),2)))</f>
        <v/>
      </c>
      <c r="C233" s="87" t="str">
        <f>INDEX(Config!M:O,MATCH(Checklist!A233,Config!M:M,0),3)</f>
        <v>yes/no/(N/A)</v>
      </c>
      <c r="D233" s="87">
        <v>214</v>
      </c>
      <c r="E233" s="82" t="s">
        <v>157</v>
      </c>
      <c r="G233" s="65" t="str">
        <f>INDEX(Config!R:AJ,MATCH(D233,Config!R:R,0),Introduction!$D$12+1)</f>
        <v>Les enregistrements indiquent que des pauses et des jours de repos sont également garantis pendant les pics saisonniers.</v>
      </c>
      <c r="H233" s="71"/>
      <c r="I233" s="136" t="str">
        <f>IF(H233="",IF(ISNA(INDEX(Config!M:N,MATCH(A233,Config!M:M,0),2)),"",IF(INDEX(Config!M:N,MATCH(A233,Config!M:M,0),2)=1,INDEX(Config!I:J,MATCH("A1",Config!I:I,0),2),"")),IF(LEN(H233)&gt;1000,INDEX(Config!R:AJ,MATCH("A5",Config!R:R,0),Introduction!$D$12+1),""))</f>
        <v xml:space="preserve">Le champ de saisie est obligatoire. </v>
      </c>
    </row>
    <row r="234" spans="1:9" ht="84.95" customHeight="1" x14ac:dyDescent="0.2">
      <c r="A234" s="110" t="s">
        <v>450</v>
      </c>
      <c r="B234" s="87" t="str">
        <f>IF(LEN(H234)&gt;255,H234,IF(ISNA(INDEX(Config!J:K,MATCH(H234,Config!J:J,0))),IF(H234="","",H234),INDEX(Config!J:K,MATCH(H234,Config!J:J,0),2)))</f>
        <v/>
      </c>
      <c r="C234" s="87" t="str">
        <f>INDEX(Config!M:O,MATCH(Checklist!A234,Config!M:M,0),3)</f>
        <v>string</v>
      </c>
      <c r="D234" s="87">
        <v>215</v>
      </c>
      <c r="G234" s="66" t="str">
        <f>INDEX(Config!R:AJ,MATCH(D234,Config!R:R,0),Introduction!$D$12+1)</f>
        <v>Preuves/remarques:</v>
      </c>
      <c r="H234" s="76"/>
      <c r="I234" s="136" t="str">
        <f>IF(H234="",IF(ISNA(INDEX(Config!M:N,MATCH(A234,Config!M:M,0),2)),"",IF(INDEX(Config!M:N,MATCH(A234,Config!M:M,0),2)=1,INDEX(Config!I:J,MATCH("A1",Config!I:I,0),2),"")),IF(LEN(H234)&gt;1000,INDEX(Config!R:AJ,MATCH("A5",Config!R:R,0),Introduction!$D$12+1),""))</f>
        <v xml:space="preserve">Le champ de saisie est obligatoire. </v>
      </c>
    </row>
    <row r="235" spans="1:9" ht="84.95" customHeight="1" x14ac:dyDescent="0.2">
      <c r="A235" s="110" t="s">
        <v>451</v>
      </c>
      <c r="B235" s="87" t="str">
        <f>IF(LEN(H235)&gt;255,H235,IF(ISNA(INDEX(Config!J:K,MATCH(H235,Config!J:J,0))),IF(H235="","",H235),INDEX(Config!J:K,MATCH(H235,Config!J:J,0),2)))</f>
        <v/>
      </c>
      <c r="C235" s="87" t="str">
        <f>INDEX(Config!M:O,MATCH(Checklist!A235,Config!M:M,0),3)</f>
        <v>string</v>
      </c>
      <c r="D235" s="87">
        <v>216</v>
      </c>
      <c r="G235" s="66" t="str">
        <f>INDEX(Config!R:AJ,MATCH(D235,Config!R:R,0),Introduction!$D$12+1)</f>
        <v>Mesures correctives:</v>
      </c>
      <c r="H235" s="60"/>
      <c r="I235" s="136" t="str">
        <f>IF(H235="",IF(ISNA(INDEX(Config!M:N,MATCH(A235,Config!M:M,0),2)),"",IF(INDEX(Config!M:N,MATCH(A235,Config!M:M,0),2)=1,INDEX(Config!I:J,MATCH("A1",Config!I:I,0),2),"")),IF(LEN(H235)&gt;1000,INDEX(Config!R:AJ,MATCH("A5",Config!R:R,0),Introduction!$D$12+1),""))</f>
        <v/>
      </c>
    </row>
    <row r="236" spans="1:9" ht="21" customHeight="1" x14ac:dyDescent="0.2">
      <c r="B236" s="87" t="str">
        <f>IF(LEN(H236)&gt;255,H236,IF(ISNA(INDEX(Config!J:K,MATCH(H236,Config!J:J,0))),IF(H236="","",H236),INDEX(Config!J:K,MATCH(H236,Config!J:J,0),2)))</f>
        <v/>
      </c>
      <c r="G236" s="79"/>
      <c r="H236" s="81"/>
      <c r="I236" s="136" t="str">
        <f>IF(H236="",IF(ISNA(INDEX(Config!M:N,MATCH(A236,Config!M:M,0),2)),"",IF(INDEX(Config!M:N,MATCH(A236,Config!M:M,0),2)=1,INDEX(Config!I:J,MATCH("A1",Config!I:I,0),2),"")),IF(LEN(H236)&gt;1000,INDEX(Config!R:AJ,MATCH("A5",Config!R:R,0),Introduction!$D$12+1),""))</f>
        <v/>
      </c>
    </row>
    <row r="237" spans="1:9" ht="27.95" customHeight="1" x14ac:dyDescent="0.2">
      <c r="B237" s="87" t="str">
        <f>IF(LEN(H237)&gt;255,H237,IF(ISNA(INDEX(Config!J:K,MATCH(H237,Config!J:J,0))),IF(H237="","",H237),INDEX(Config!J:K,MATCH(H237,Config!J:J,0),2)))</f>
        <v/>
      </c>
      <c r="C237" s="87" t="e">
        <f>INDEX(Config!M:O,MATCH(Checklist!A237,Config!M:M,0),3)</f>
        <v>#N/A</v>
      </c>
      <c r="D237" s="87">
        <v>217</v>
      </c>
      <c r="G237" s="85" t="str">
        <f>INDEX(Config!R:AJ,MATCH(D237,Config!R:R,0),Introduction!$D$12+1)</f>
        <v>RECOMMANDATIONS POUR LA BONNE PRATIQUE</v>
      </c>
      <c r="H237" s="100"/>
      <c r="I237" s="136" t="str">
        <f>IF(H237="",IF(ISNA(INDEX(Config!M:N,MATCH(A237,Config!M:M,0),2)),"",IF(INDEX(Config!M:N,MATCH(A237,Config!M:M,0),2)=1,INDEX(Config!I:J,MATCH("A1",Config!I:I,0),2),"")),IF(LEN(H237)&gt;1000,INDEX(Config!R:AJ,MATCH("A5",Config!R:R,0),Introduction!$D$12+1),""))</f>
        <v/>
      </c>
    </row>
    <row r="238" spans="1:9" ht="27.95" customHeight="1" x14ac:dyDescent="0.2">
      <c r="B238" s="87" t="str">
        <f>IF(LEN(H238)&gt;255,H238,IF(ISNA(INDEX(Config!J:K,MATCH(H238,Config!J:J,0))),IF(H238="","",H238),INDEX(Config!J:K,MATCH(H238,Config!J:J,0),2)))</f>
        <v/>
      </c>
      <c r="C238" s="87" t="e">
        <f>INDEX(Config!M:O,MATCH(Checklist!A238,Config!M:M,0),3)</f>
        <v>#N/A</v>
      </c>
      <c r="D238" s="87">
        <v>218</v>
      </c>
      <c r="G238" s="85" t="str">
        <f>INDEX(Config!R:AJ,MATCH(D238,Config!R:R,0),Introduction!$D$12+1)</f>
        <v>AVANTAGES SOCIAUX SUPPLÉMENTAIRES</v>
      </c>
      <c r="H238" s="100"/>
      <c r="I238" s="136" t="str">
        <f>IF(H238="",IF(ISNA(INDEX(Config!M:N,MATCH(A238,Config!M:M,0),2)),"",IF(INDEX(Config!M:N,MATCH(A238,Config!M:M,0),2)=1,INDEX(Config!I:J,MATCH("A1",Config!I:I,0),2),"")),IF(LEN(H238)&gt;1000,INDEX(Config!R:AJ,MATCH("A5",Config!R:R,0),Introduction!$D$12+1),""))</f>
        <v/>
      </c>
    </row>
    <row r="239" spans="1:9" ht="99" customHeight="1" x14ac:dyDescent="0.2">
      <c r="B239" s="87" t="str">
        <f>IF(LEN(H239)&gt;255,H239,IF(ISNA(INDEX(Config!J:K,MATCH(H239,Config!J:J,0))),IF(H239="","",H239),INDEX(Config!J:K,MATCH(H239,Config!J:J,0),2)))</f>
        <v/>
      </c>
      <c r="C239" s="87" t="e">
        <f>INDEX(Config!M:O,MATCH(Checklist!A239,Config!M:M,0),3)</f>
        <v>#N/A</v>
      </c>
      <c r="D239" s="87">
        <v>219</v>
      </c>
      <c r="E239" s="82" t="s">
        <v>30</v>
      </c>
      <c r="G239" s="63" t="str">
        <f>INDEX(Config!R:AJ,MATCH(D239,Config!R:R,0),Introduction!$D$12+1)</f>
        <v>Quelles autres formes d'avantages sociaux l’entreprise accorde-t-elle à ses salariés, à leurs familles et/ou à la communauté ? 
Veuillez le préciser (Incitations à de bonnes performances au travail dans le respect de la sécurité, paiement de bonus, aide à l’évolution professionnelle, avantages sociaux, systèmes de garde d’enfants, amélioration de l’environnement social, etc.).</v>
      </c>
      <c r="H239" s="100"/>
      <c r="I239" s="136" t="str">
        <f>IF(H239="",IF(ISNA(INDEX(Config!M:N,MATCH(A239,Config!M:M,0),2)),"",IF(INDEX(Config!M:N,MATCH(A239,Config!M:M,0),2)=1,INDEX(Config!I:J,MATCH("A1",Config!I:I,0),2),"")),IF(LEN(H239)&gt;1000,INDEX(Config!R:AJ,MATCH("A5",Config!R:R,0),Introduction!$D$12+1),""))</f>
        <v/>
      </c>
    </row>
    <row r="240" spans="1:9" ht="84.95" customHeight="1" x14ac:dyDescent="0.2">
      <c r="A240" s="114" t="s">
        <v>925</v>
      </c>
      <c r="B240" s="87" t="str">
        <f>IF(LEN(H240)&gt;255,H240,IF(ISNA(INDEX(Config!J:K,MATCH(H240,Config!J:J,0))),IF(H240="","",H240),INDEX(Config!J:K,MATCH(H240,Config!J:J,0),2)))</f>
        <v/>
      </c>
      <c r="C240" s="87" t="str">
        <f>INDEX(Config!M:O,MATCH(Checklist!A240,Config!M:M,0),3)</f>
        <v>string</v>
      </c>
      <c r="D240" s="87">
        <v>220</v>
      </c>
      <c r="G240" s="62" t="str">
        <f>INDEX(Config!R:AJ,MATCH(D240,Config!R:R,0),Introduction!$D$12+1)</f>
        <v>Preuves/remarques:</v>
      </c>
      <c r="H240" s="121"/>
      <c r="I240" s="136" t="str">
        <f>IF(H240="",IF(ISNA(INDEX(Config!M:N,MATCH(A240,Config!M:M,0),2)),"",IF(INDEX(Config!M:N,MATCH(A240,Config!M:M,0),2)=1,INDEX(Config!I:J,MATCH("A1",Config!I:I,0),2),"")),IF(LEN(H240)&gt;1000,INDEX(Config!R:AJ,MATCH("A5",Config!R:R,0),Introduction!$D$12+1),""))</f>
        <v/>
      </c>
    </row>
    <row r="241" spans="8:9" x14ac:dyDescent="0.2">
      <c r="H241" s="57"/>
      <c r="I241" s="136" t="str">
        <f>IF(H241="",IF(ISNA(INDEX(Config!M:N,MATCH(A241,Config!M:M,0),2)),"",IF(INDEX(Config!M:N,MATCH(A241,Config!M:M,0),2)=1,INDEX(Config!I:J,MATCH("A1",Config!I:I,0),2),"")),"")</f>
        <v/>
      </c>
    </row>
  </sheetData>
  <mergeCells count="1">
    <mergeCell ref="G4:H4"/>
  </mergeCells>
  <phoneticPr fontId="15" type="noConversion"/>
  <dataValidations count="2">
    <dataValidation type="whole" allowBlank="1" showInputMessage="1" showErrorMessage="1" errorTitle="Not a valid GGN/GLN" error="Please enter a valid GGN or GLN." sqref="H11 H50">
      <formula1>1000000000000</formula1>
      <formula2>9999999999999</formula2>
    </dataValidation>
    <dataValidation type="whole" operator="greaterThanOrEqual" allowBlank="1" showInputMessage="1" showErrorMessage="1" sqref="H76:H105 H73">
      <formula1>0</formula1>
    </dataValidation>
  </dataValidations>
  <pageMargins left="0.75" right="0.75" top="1" bottom="1" header="0.5" footer="0.5"/>
  <pageSetup paperSize="9" orientation="portrait" horizontalDpi="4294967292" verticalDpi="4294967292"/>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Config!$J$3:$J$4</xm:f>
          </x14:formula1>
          <xm:sqref>H43:H46 H113:H115 H38:H39 H117:H120 H109:H111 H58 H60:H63</xm:sqref>
        </x14:dataValidation>
        <x14:dataValidation type="list" allowBlank="1" showInputMessage="1" showErrorMessage="1">
          <x14:formula1>
            <xm:f>Config!$J$3:$J$5</xm:f>
          </x14:formula1>
          <xm:sqref>H209:H211 H129:H134 H151:H156 H202:H203 H162:H168 H174:H180 H186:H188 H194:H196 H217:H223 H140:H145 H229:H233 H66:H69</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7"/>
  <sheetViews>
    <sheetView topLeftCell="B1" workbookViewId="0">
      <selection activeCell="B1" sqref="B1"/>
    </sheetView>
  </sheetViews>
  <sheetFormatPr baseColWidth="10" defaultColWidth="10.875" defaultRowHeight="15" x14ac:dyDescent="0.2"/>
  <cols>
    <col min="1" max="1" width="7.125" style="115" hidden="1" customWidth="1"/>
    <col min="2" max="2" width="2.375" style="16" customWidth="1"/>
    <col min="3" max="3" width="4.875" style="32" customWidth="1"/>
    <col min="4" max="4" width="82.625" style="17" customWidth="1"/>
    <col min="5" max="5" width="14.125" style="16" customWidth="1"/>
    <col min="6" max="6" width="14.125" style="18" customWidth="1"/>
    <col min="7" max="7" width="2.375" style="16" customWidth="1"/>
    <col min="8" max="16384" width="10.875" style="16"/>
  </cols>
  <sheetData>
    <row r="1" spans="1:15" x14ac:dyDescent="0.2">
      <c r="A1" s="115" t="s">
        <v>241</v>
      </c>
      <c r="B1" s="5"/>
      <c r="C1" s="33"/>
      <c r="D1" s="13"/>
      <c r="E1" s="5"/>
      <c r="F1" s="19"/>
      <c r="G1" s="5"/>
    </row>
    <row r="2" spans="1:15" s="11" customFormat="1" ht="20.25" x14ac:dyDescent="0.3">
      <c r="A2" s="115" t="s">
        <v>931</v>
      </c>
      <c r="B2" s="26"/>
      <c r="C2" s="33"/>
      <c r="D2" s="29" t="str">
        <f>INDEX(Config!R:AJ,MATCH(A2,Config!R:R,0),Introduction!$D$12+1)</f>
        <v xml:space="preserve">Comment utiliser cette calculation (en lecture seule): </v>
      </c>
      <c r="E2" s="29"/>
      <c r="F2" s="29"/>
      <c r="G2" s="29"/>
      <c r="H2" s="25"/>
      <c r="I2" s="25"/>
      <c r="J2" s="25"/>
      <c r="K2" s="25"/>
      <c r="L2" s="25"/>
      <c r="M2" s="25"/>
      <c r="N2" s="25"/>
      <c r="O2" s="25"/>
    </row>
    <row r="3" spans="1:15" s="11" customFormat="1" ht="48" customHeight="1" x14ac:dyDescent="0.2">
      <c r="A3" s="115" t="s">
        <v>930</v>
      </c>
      <c r="B3" s="26"/>
      <c r="C3" s="33"/>
      <c r="D3" s="149" t="str">
        <f>INDEX(Config!R:AJ,MATCH(A3,Config!R:R,0),Introduction!$D$12+1)</f>
        <v xml:space="preserve">Veuillez vous ne pas modifier ces valeurs s'il vous plaît, elles sont calculé automatiquement. La calculation est destinée comme aperçu aux auditeurs/inspecteurs. La calulation définitive est rélaisée par la base de données de GLOBALG.A.P. à partir de vos réponses. Vous trouvez les règles de calulation au guide d'application de GRASP. </v>
      </c>
      <c r="E3" s="155"/>
      <c r="F3" s="155"/>
      <c r="G3" s="55"/>
      <c r="H3" s="24"/>
      <c r="I3" s="24"/>
      <c r="J3" s="24"/>
      <c r="K3" s="24"/>
      <c r="L3" s="24"/>
      <c r="M3" s="24"/>
      <c r="N3" s="24"/>
      <c r="O3" s="24"/>
    </row>
    <row r="4" spans="1:15" x14ac:dyDescent="0.2">
      <c r="B4" s="26"/>
      <c r="C4" s="33"/>
      <c r="D4" s="13"/>
      <c r="E4" s="26"/>
      <c r="F4" s="27"/>
      <c r="G4" s="26"/>
      <c r="H4" s="28"/>
      <c r="I4" s="28"/>
      <c r="J4" s="28"/>
      <c r="K4" s="28"/>
      <c r="L4" s="28"/>
      <c r="M4" s="28"/>
      <c r="N4" s="28"/>
      <c r="O4" s="28"/>
    </row>
    <row r="5" spans="1:15" ht="18" x14ac:dyDescent="0.2">
      <c r="A5" s="115">
        <v>118</v>
      </c>
      <c r="B5" s="5"/>
      <c r="C5" s="51"/>
      <c r="D5" s="54" t="str">
        <f>INDEX(Config!R:AJ,MATCH(A5,Config!R:R,0),Introduction!$D$12+1)</f>
        <v>REPRÉSENTANT(S) DES SALARIÉS</v>
      </c>
      <c r="E5" s="52"/>
      <c r="F5" s="53"/>
      <c r="G5" s="5"/>
    </row>
    <row r="6" spans="1:15" ht="138" customHeight="1" x14ac:dyDescent="0.2">
      <c r="A6" s="115">
        <v>119</v>
      </c>
      <c r="B6" s="5"/>
      <c r="C6" s="36">
        <f>INDEX(Checklist!D:H,MATCH(A6,Checklist!D:D,0),2)</f>
        <v>1</v>
      </c>
      <c r="D6" s="34" t="str">
        <f>INDEX(Config!R:AJ,MATCH(A6,Config!R:R,0),Introduction!$D$12+1)</f>
        <v>PC: Y a-t-il au moins un salarié, ou une commission du personnel, pour représenter les intérêts du personnel auprès de la direction par des réunions régulières portant sur des thèmes liés au travail ? 
CC: La documentation disponible montre qu'un ou plusieurs représentant(s) des salariés ou une commission du personnel représentant les intérêts des salariés auprès de la direction a (ont) été élu(s) ou, dans des cas exceptionnels, nommé(s) par tous les salariés et est (sont) reconnu(s) par la direction. L’élection ou la nomination se déroule dans l’année ou pendant la période de production en cours et est communiquée à tous les salariés. Le(s) représentant(s) des salariés doit (doivent) être au fait de son (leur) rôle et de ses (leurs) droits et pouvoir remonter les réclamations et suggestions à la direction. Des réunions fréquentes sont organisées entre le(s) représentant(s) des salariés et la direction. Le dialogue qui a lieu lors de ces réunions est dûment documenté. 
N/A si l’entreprise emploie moins de 5 salariés.</v>
      </c>
      <c r="E6" s="30"/>
      <c r="F6" s="31"/>
      <c r="G6" s="5"/>
    </row>
    <row r="7" spans="1:15" ht="24" customHeight="1" x14ac:dyDescent="0.2">
      <c r="A7" s="115">
        <v>120</v>
      </c>
      <c r="B7" s="5"/>
      <c r="C7" s="36" t="str">
        <f>INDEX(Checklist!D:H,MATCH(A7,Checklist!D:D,0),2)</f>
        <v>1.1</v>
      </c>
      <c r="D7" s="34" t="str">
        <f>INDEX(Config!R:AJ,MATCH(A7,Config!R:R,0),Introduction!$D$12+1)</f>
        <v>La procédure d’élection ou de nomination a été définie et communiquée à tous les salariés.</v>
      </c>
      <c r="E7" s="23">
        <f>INDEX(Checklist!D:H,MATCH(A7,Checklist!D:D,0),5)</f>
        <v>0</v>
      </c>
      <c r="F7" s="20" t="str">
        <f>IF(INDEX(Checklist!B:H,MATCH(A7,Checklist!D:D,0),1)=1,1,IF(INDEX(Checklist!B:H,MATCH(A7,Checklist!D:D,0),1)=0,0,""))</f>
        <v/>
      </c>
      <c r="G7" s="5"/>
    </row>
    <row r="8" spans="1:15" ht="71.099999999999994" customHeight="1" x14ac:dyDescent="0.2">
      <c r="A8" s="115">
        <v>121</v>
      </c>
      <c r="B8" s="5"/>
      <c r="C8" s="36" t="str">
        <f>INDEX(Checklist!D:H,MATCH(A8,Checklist!D:D,0),2)</f>
        <v>1.2</v>
      </c>
      <c r="D8" s="35" t="str">
        <f>INDEX(Config!R:AJ,MATCH(A8,Config!R:R,0),Introduction!$D$12+1)</f>
        <v>La documentation montre que l’élection et le décompte des voix ont été réalisés de manière juste et transparente. Dans le cas où le(s) représentant(s) n’est (ne sont) pas élu(s) mais nommé(s), un document doit justifier le fait que des élections n’aient pas pu avoir lieu.</v>
      </c>
      <c r="E8" s="23">
        <f>INDEX(Checklist!D:H,MATCH(A8,Checklist!D:D,0),5)</f>
        <v>0</v>
      </c>
      <c r="F8" s="21" t="str">
        <f>IF(INDEX(Checklist!B:H,MATCH(A8,Checklist!D:D,0),1)=1,1,IF(INDEX(Checklist!B:H,MATCH(A8,Checklist!D:D,0),1)=0,0,""))</f>
        <v/>
      </c>
      <c r="G8" s="5"/>
    </row>
    <row r="9" spans="1:15" ht="42" customHeight="1" x14ac:dyDescent="0.2">
      <c r="A9" s="115">
        <v>122</v>
      </c>
      <c r="B9" s="5"/>
      <c r="C9" s="36" t="str">
        <f>INDEX(Checklist!D:H,MATCH(A9,Checklist!D:D,0),2)</f>
        <v>1.3</v>
      </c>
      <c r="D9" s="35" t="str">
        <f>INDEX(Config!R:AJ,MATCH(A9,Config!R:R,0),Introduction!$D$12+1)</f>
        <v>Les résultats de l’élection (nom du (des) représentant(s) des salariés ou, dans le cas d’une commission, composition de la commission) ont été communiqués à tous les salariés.</v>
      </c>
      <c r="E9" s="23">
        <f>INDEX(Checklist!D:H,MATCH(A9,Checklist!D:D,0),5)</f>
        <v>0</v>
      </c>
      <c r="F9" s="21" t="str">
        <f>IF(INDEX(Checklist!B:H,MATCH(A9,Checklist!D:D,0),1)=1,1,IF(INDEX(Checklist!B:H,MATCH(A9,Checklist!D:D,0),1)=0,0,""))</f>
        <v/>
      </c>
      <c r="G9" s="5"/>
    </row>
    <row r="10" spans="1:15" ht="71.099999999999994" customHeight="1" x14ac:dyDescent="0.2">
      <c r="A10" s="115">
        <v>123</v>
      </c>
      <c r="B10" s="5"/>
      <c r="C10" s="36" t="str">
        <f>INDEX(Checklist!D:H,MATCH(A10,Checklist!D:D,0),2)</f>
        <v>1.4</v>
      </c>
      <c r="D10" s="35" t="str">
        <f>INDEX(Config!R:AJ,MATCH(A10,Config!R:R,0),Introduction!$D$12+1)</f>
        <v>L’élection ou la nomination a eu lieu dans l’année ou pendant la période de production en cours. La représentation est actuelle (toutes les personnes élues ou nommées figurant sur la liste travaillent encore pour l’entreprise).</v>
      </c>
      <c r="E10" s="23">
        <f>INDEX(Checklist!D:H,MATCH(A10,Checklist!D:D,0),5)</f>
        <v>0</v>
      </c>
      <c r="F10" s="21" t="str">
        <f>IF(INDEX(Checklist!B:H,MATCH(A10,Checklist!D:D,0),1)=1,1,IF(INDEX(Checklist!B:H,MATCH(A10,Checklist!D:D,0),1)=0,0,""))</f>
        <v/>
      </c>
      <c r="G10" s="5"/>
    </row>
    <row r="11" spans="1:15" ht="71.099999999999994" customHeight="1" x14ac:dyDescent="0.2">
      <c r="A11" s="115">
        <v>124</v>
      </c>
      <c r="B11" s="5"/>
      <c r="C11" s="36" t="str">
        <f>INDEX(Checklist!D:H,MATCH(A11,Checklist!D:D,0),2)</f>
        <v>1.5</v>
      </c>
      <c r="D11" s="35" t="str">
        <f>INDEX(Config!R:AJ,MATCH(A11,Config!R:R,0),Introduction!$D$12+1)</f>
        <v>Le(s) représentant(s) des salariés est (sont) reconnu(s) par la direction et une description du poste définit clairement son (leur) rôle et ses (leurs) droits. Le(s) représentant(s) des salariés est (sont) au fait de son (leur) rôle et de ses (leurs) droits (dans le cas d’une commission du personnel, tous les membres sont interrogés).</v>
      </c>
      <c r="E11" s="23">
        <f>INDEX(Checklist!D:H,MATCH(A11,Checklist!D:D,0),5)</f>
        <v>0</v>
      </c>
      <c r="F11" s="21" t="str">
        <f>IF(INDEX(Checklist!B:H,MATCH(A11,Checklist!D:D,0),1)=1,1,IF(INDEX(Checklist!B:H,MATCH(A11,Checklist!D:D,0),1)=0,0,""))</f>
        <v/>
      </c>
      <c r="G11" s="5"/>
    </row>
    <row r="12" spans="1:15" ht="45" x14ac:dyDescent="0.2">
      <c r="A12" s="115">
        <v>125</v>
      </c>
      <c r="B12" s="5"/>
      <c r="C12" s="36" t="str">
        <f>INDEX(Checklist!D:H,MATCH(A12,Checklist!D:D,0),2)</f>
        <v>1.6</v>
      </c>
      <c r="D12" s="35" t="str">
        <f>INDEX(Config!R:AJ,MATCH(A12,Config!R:R,0),Introduction!$D$12+1)</f>
        <v>Des documents attestent que des réunions régulières sont organisées entre le(s) représentant(s) des salariés et la direction, au cours desquelles des thèmes liés à GRASP sont abordés.</v>
      </c>
      <c r="E12" s="23">
        <f>INDEX(Checklist!D:H,MATCH(A12,Checklist!D:D,0),5)</f>
        <v>0</v>
      </c>
      <c r="F12" s="21" t="str">
        <f>IF(INDEX(Checklist!B:H,MATCH(A12,Checklist!D:D,0),1)=1,1,IF(INDEX(Checklist!B:H,MATCH(A12,Checklist!D:D,0),1)=0,0,""))</f>
        <v/>
      </c>
      <c r="G12" s="5"/>
    </row>
    <row r="13" spans="1:15" x14ac:dyDescent="0.2">
      <c r="B13" s="5"/>
      <c r="C13" s="45"/>
      <c r="D13" s="37"/>
      <c r="E13" s="37"/>
      <c r="F13" s="50"/>
      <c r="G13" s="5"/>
    </row>
    <row r="14" spans="1:15" ht="15.75" x14ac:dyDescent="0.25">
      <c r="B14" s="5"/>
      <c r="C14" s="45"/>
      <c r="D14" s="37" t="str">
        <f>INDEX(Config!R:AJ,MATCH("T2",Config!R:R,0),Introduction!$D$12+1)</f>
        <v>Critère de conformité au total (se basant sur les résultats des sous-critéres)</v>
      </c>
      <c r="E14" s="104" t="e">
        <f>INDEX(Config!R:AJ,MATCH(VLOOKUP(F14,Config!$F$2:$G$5,2),Config!R:R,0),1)</f>
        <v>#N/A</v>
      </c>
      <c r="F14" s="22" t="str">
        <f>IF(COUNTIF(F7:F12,"&gt;=0")=0,"-",SUMIF(F7:F12,"&gt;=0",F7:F12)/COUNTIF(F7:F12,"&gt;=0"))</f>
        <v>-</v>
      </c>
      <c r="G14" s="5"/>
    </row>
    <row r="15" spans="1:15" ht="42.95" customHeight="1" x14ac:dyDescent="0.2">
      <c r="B15" s="5"/>
      <c r="C15" s="46"/>
      <c r="D15" s="47" t="str">
        <f>INDEX(Config!R:AJ,MATCH("T1",Config!R:R,0),Introduction!$D$12+1)</f>
        <v xml:space="preserve">Degré de réalisation du critère de conformité: </v>
      </c>
      <c r="E15" s="153" t="str">
        <f>IF(ISNA(INDEX(Config!R:AJ,MATCH(VLOOKUP(F14,Config!$F$2:$G$5,2),Config!R:R,0),Introduction!$D$12+1)),"-",INDEX(Config!R:AJ,MATCH(VLOOKUP(F14,Config!$F$2:$G$5,2),Config!R:R,0),Introduction!$D$12+1))</f>
        <v>-</v>
      </c>
      <c r="F15" s="154"/>
      <c r="G15" s="5"/>
    </row>
    <row r="16" spans="1:15" x14ac:dyDescent="0.2">
      <c r="B16" s="5"/>
      <c r="C16" s="33"/>
      <c r="D16" s="13"/>
      <c r="E16" s="5"/>
      <c r="F16" s="19"/>
      <c r="G16" s="5"/>
    </row>
    <row r="17" spans="1:7" x14ac:dyDescent="0.2">
      <c r="B17" s="26"/>
      <c r="C17" s="33"/>
      <c r="D17" s="13"/>
      <c r="E17" s="26"/>
      <c r="F17" s="27"/>
      <c r="G17" s="26"/>
    </row>
    <row r="18" spans="1:7" ht="18" x14ac:dyDescent="0.2">
      <c r="A18" s="115">
        <v>128</v>
      </c>
      <c r="B18" s="5"/>
      <c r="C18" s="51"/>
      <c r="D18" s="54" t="str">
        <f>INDEX(Config!R:AJ,MATCH(A18,Config!R:R,0),Introduction!$D$12+1)</f>
        <v>PROCÉDURE DE RÉCLAMATION</v>
      </c>
      <c r="E18" s="52"/>
      <c r="F18" s="53"/>
      <c r="G18" s="5"/>
    </row>
    <row r="19" spans="1:7" ht="174" customHeight="1" x14ac:dyDescent="0.2">
      <c r="A19" s="115">
        <v>129</v>
      </c>
      <c r="B19" s="5"/>
      <c r="C19" s="36">
        <f>INDEX(Checklist!D:H,MATCH(A19,Checklist!D:D,0),2)</f>
        <v>2</v>
      </c>
      <c r="D19" s="34" t="str">
        <f>INDEX(Config!R:AJ,MATCH(A19,Config!R:R,0),Introduction!$D$12+1)</f>
        <v>PC: Une procédure de réclamation et de suggestion est-elle disponible et mise en œuvre dans l’entreprise pour permettre aux salariés de se plaindre ou d’apporter des suggestions ?
CC: Il existe une procédure de réclamation et de suggestion appropriée à la taille de l’entreprise. Les salariés sont régulièrement informés de son existence, des réclamations et suggestions peuvent être formulées sans être pénalisé et sont évoquées lors de réunions entre le(s) représentant(s) des salariés et la direction. La procédure fixe un cadre temporel pour répondre aux réclamations et suggestions et prendre des mesures correctives. Les réclamations, suggestions des 24 derniers mois et leur suivi sont consignés.</v>
      </c>
      <c r="E19" s="30"/>
      <c r="F19" s="31"/>
      <c r="G19" s="5"/>
    </row>
    <row r="20" spans="1:7" ht="42.95" customHeight="1" x14ac:dyDescent="0.2">
      <c r="A20" s="115">
        <v>130</v>
      </c>
      <c r="B20" s="5"/>
      <c r="C20" s="36" t="str">
        <f>INDEX(Checklist!D:H,MATCH(A20,Checklist!D:D,0),2)</f>
        <v>2.1</v>
      </c>
      <c r="D20" s="34" t="str">
        <f>INDEX(Config!R:AJ,MATCH(A20,Config!R:R,0),Introduction!$D$12+1)</f>
        <v>L’entreprise possède une procédure de réclamation et de suggestion adaptée à sa taille.</v>
      </c>
      <c r="E20" s="23">
        <f>INDEX(Checklist!D:H,MATCH(A20,Checklist!D:D,0),5)</f>
        <v>0</v>
      </c>
      <c r="F20" s="20" t="str">
        <f>IF(INDEX(Checklist!B:H,MATCH(A20,Checklist!D:D,0),1)=1,1,IF(INDEX(Checklist!B:H,MATCH(A20,Checklist!D:D,0),1)=0,0,""))</f>
        <v/>
      </c>
      <c r="G20" s="5"/>
    </row>
    <row r="21" spans="1:7" ht="42.95" customHeight="1" x14ac:dyDescent="0.2">
      <c r="A21" s="115">
        <v>131</v>
      </c>
      <c r="B21" s="5"/>
      <c r="C21" s="36" t="str">
        <f>INDEX(Checklist!D:H,MATCH(A21,Checklist!D:D,0),2)</f>
        <v>2.2</v>
      </c>
      <c r="D21" s="35" t="str">
        <f>INDEX(Config!R:AJ,MATCH(A21,Config!R:R,0),Introduction!$D$12+1)</f>
        <v>Les salariés sont informés régulièrement et activement sur la procédure de réclamation et de suggestion.</v>
      </c>
      <c r="E21" s="23">
        <f>INDEX(Checklist!D:H,MATCH(A21,Checklist!D:D,0),5)</f>
        <v>0</v>
      </c>
      <c r="F21" s="21" t="str">
        <f>IF(INDEX(Checklist!B:H,MATCH(A21,Checklist!D:D,0),1)=1,1,IF(INDEX(Checklist!B:H,MATCH(A21,Checklist!D:D,0),1)=0,0,""))</f>
        <v/>
      </c>
      <c r="G21" s="5"/>
    </row>
    <row r="22" spans="1:7" ht="42.95" customHeight="1" x14ac:dyDescent="0.2">
      <c r="A22" s="115">
        <v>132</v>
      </c>
      <c r="B22" s="5"/>
      <c r="C22" s="36" t="str">
        <f>INDEX(Checklist!D:H,MATCH(A22,Checklist!D:D,0),2)</f>
        <v>2.3</v>
      </c>
      <c r="D22" s="35" t="str">
        <f>INDEX(Config!R:AJ,MATCH(A22,Config!R:R,0),Introduction!$D$12+1)</f>
        <v xml:space="preserve">La procédure mentionne clairement que les salariés qui auront formulé une réclamation ou des suggestions ne seront pas pénalisés. </v>
      </c>
      <c r="E22" s="23">
        <f>INDEX(Checklist!D:H,MATCH(A22,Checklist!D:D,0),5)</f>
        <v>0</v>
      </c>
      <c r="F22" s="21" t="str">
        <f>IF(INDEX(Checklist!B:H,MATCH(A22,Checklist!D:D,0),1)=1,1,IF(INDEX(Checklist!B:H,MATCH(A22,Checklist!D:D,0),1)=0,0,""))</f>
        <v/>
      </c>
      <c r="G22" s="5"/>
    </row>
    <row r="23" spans="1:7" ht="42.95" customHeight="1" x14ac:dyDescent="0.2">
      <c r="A23" s="115">
        <v>133</v>
      </c>
      <c r="B23" s="5"/>
      <c r="C23" s="36" t="str">
        <f>INDEX(Checklist!D:H,MATCH(A23,Checklist!D:D,0),2)</f>
        <v>2.4</v>
      </c>
      <c r="D23" s="35" t="str">
        <f>INDEX(Config!R:AJ,MATCH(A23,Config!R:R,0),Introduction!$D$12+1)</f>
        <v>Les réclamations et suggestions sont évoquées lors de réunions entre le(s) représentant(s) des salariés et la direction.</v>
      </c>
      <c r="E23" s="23">
        <f>INDEX(Checklist!D:H,MATCH(A23,Checklist!D:D,0),5)</f>
        <v>0</v>
      </c>
      <c r="F23" s="21" t="str">
        <f>IF(INDEX(Checklist!B:H,MATCH(A23,Checklist!D:D,0),1)=1,1,IF(INDEX(Checklist!B:H,MATCH(A23,Checklist!D:D,0),1)=0,0,""))</f>
        <v/>
      </c>
      <c r="G23" s="5"/>
    </row>
    <row r="24" spans="1:7" ht="42.95" customHeight="1" x14ac:dyDescent="0.2">
      <c r="A24" s="115">
        <v>134</v>
      </c>
      <c r="B24" s="5"/>
      <c r="C24" s="36" t="str">
        <f>INDEX(Checklist!D:H,MATCH(A24,Checklist!D:D,0),2)</f>
        <v>2.5</v>
      </c>
      <c r="D24" s="35" t="str">
        <f>INDEX(Config!R:AJ,MATCH(A24,Config!R:R,0),Introduction!$D$12+1)</f>
        <v>La procédure fixe un cadre temporel pour répondre aux réclamations et suggestions (p. ex. le mois suivant).</v>
      </c>
      <c r="E24" s="23">
        <f>INDEX(Checklist!D:H,MATCH(A24,Checklist!D:D,0),5)</f>
        <v>0</v>
      </c>
      <c r="F24" s="21" t="str">
        <f>IF(INDEX(Checklist!B:H,MATCH(A24,Checklist!D:D,0),1)=1,1,IF(INDEX(Checklist!B:H,MATCH(A24,Checklist!D:D,0),1)=0,0,""))</f>
        <v/>
      </c>
      <c r="G24" s="5"/>
    </row>
    <row r="25" spans="1:7" ht="42.95" customHeight="1" x14ac:dyDescent="0.2">
      <c r="A25" s="115">
        <v>135</v>
      </c>
      <c r="B25" s="5"/>
      <c r="C25" s="36" t="str">
        <f>INDEX(Checklist!D:H,MATCH(A25,Checklist!D:D,0),2)</f>
        <v>2.6</v>
      </c>
      <c r="D25" s="35" t="str">
        <f>INDEX(Config!R:AJ,MATCH(A25,Config!R:R,0),Introduction!$D$12+1)</f>
        <v>Les réclamations et suggestions des 24 derniers mois et leur suivi sont consignés et les documents correspondants sont accessibles.</v>
      </c>
      <c r="E25" s="23">
        <f>INDEX(Checklist!D:H,MATCH(A25,Checklist!D:D,0),5)</f>
        <v>0</v>
      </c>
      <c r="F25" s="21" t="str">
        <f>IF(INDEX(Checklist!B:H,MATCH(A25,Checklist!D:D,0),1)=1,1,IF(INDEX(Checklist!B:H,MATCH(A25,Checklist!D:D,0),1)=0,0,""))</f>
        <v/>
      </c>
      <c r="G25" s="5"/>
    </row>
    <row r="26" spans="1:7" x14ac:dyDescent="0.2">
      <c r="B26" s="5"/>
      <c r="C26" s="45"/>
      <c r="D26" s="37"/>
      <c r="E26" s="37"/>
      <c r="F26" s="50"/>
      <c r="G26" s="5"/>
    </row>
    <row r="27" spans="1:7" ht="15.75" x14ac:dyDescent="0.25">
      <c r="B27" s="5"/>
      <c r="C27" s="45"/>
      <c r="D27" s="37" t="str">
        <f>INDEX(Config!R:AJ,MATCH("T2",Config!R:R,0),Introduction!$D$12+1)</f>
        <v>Critère de conformité au total (se basant sur les résultats des sous-critéres)</v>
      </c>
      <c r="E27" s="104" t="e">
        <f>INDEX(Config!R:AJ,MATCH(VLOOKUP(F27,Config!$F$2:$G$5,2),Config!R:R,0),1)</f>
        <v>#N/A</v>
      </c>
      <c r="F27" s="22" t="str">
        <f>IF(COUNTIF(F20:F25,"&gt;=0")=0,"-",SUMIF(F20:F25,"&gt;=0",F20:F25)/COUNTIF(F20:F25,"&gt;=0"))</f>
        <v>-</v>
      </c>
      <c r="G27" s="5"/>
    </row>
    <row r="28" spans="1:7" ht="42.95" customHeight="1" x14ac:dyDescent="0.2">
      <c r="B28" s="5"/>
      <c r="C28" s="46"/>
      <c r="D28" s="47" t="str">
        <f>INDEX(Config!R:AJ,MATCH("T1",Config!R:R,0),Introduction!$D$12+1)</f>
        <v xml:space="preserve">Degré de réalisation du critère de conformité: </v>
      </c>
      <c r="E28" s="153" t="str">
        <f>IF(ISNA(INDEX(Config!R:AJ,MATCH(VLOOKUP(F27,Config!$F$2:$G$5,2),Config!R:R,0),Introduction!$D$12+1)),"-",INDEX(Config!R:AJ,MATCH(VLOOKUP(F27,Config!$F$2:$G$5,2),Config!R:R,0),Introduction!$D$12+1))</f>
        <v>-</v>
      </c>
      <c r="F28" s="154"/>
      <c r="G28" s="5"/>
    </row>
    <row r="29" spans="1:7" x14ac:dyDescent="0.2">
      <c r="B29" s="5"/>
      <c r="C29" s="33"/>
      <c r="D29" s="13"/>
      <c r="E29" s="5"/>
      <c r="F29" s="19"/>
      <c r="G29" s="5"/>
    </row>
    <row r="30" spans="1:7" x14ac:dyDescent="0.2">
      <c r="B30" s="26"/>
      <c r="C30" s="33"/>
      <c r="D30" s="13"/>
      <c r="E30" s="26"/>
      <c r="F30" s="27"/>
      <c r="G30" s="26"/>
    </row>
    <row r="31" spans="1:7" ht="18" x14ac:dyDescent="0.2">
      <c r="A31" s="115">
        <v>138</v>
      </c>
      <c r="B31" s="5"/>
      <c r="C31" s="51"/>
      <c r="D31" s="54" t="str">
        <f>INDEX(Config!R:AJ,MATCH(A31,Config!R:R,0),Introduction!$D$12+1)</f>
        <v>AUTO-DÉCLARATION DE BONNES PRATIQUES SOCIALES</v>
      </c>
      <c r="E31" s="52"/>
      <c r="F31" s="53"/>
      <c r="G31" s="5"/>
    </row>
    <row r="32" spans="1:7" ht="246" customHeight="1" x14ac:dyDescent="0.2">
      <c r="A32" s="115">
        <v>139</v>
      </c>
      <c r="B32" s="5"/>
      <c r="C32" s="36">
        <f>INDEX(Checklist!D:H,MATCH(A32,Checklist!D:D,0),2)</f>
        <v>3</v>
      </c>
      <c r="D32" s="34" t="str">
        <f>INDEX(Config!R:AJ,MATCH(A32,Config!R:R,0),Introduction!$D$12+1)</f>
        <v>PC: Une auto-déclaration de bonnes pratiques sociales en matière de droits humains a-t-elle été signée par la direction et par le(s) représentant(s) des salariés et celle-ci a-t-elle été communiquée aux salariés ? 
CC: La direction et le(s) représentant(s) des salariés ont signé, affiché et mis en pratique une auto-déclaration garantissant de bonnes pratiques sociales et le respect des droits humains à tous les salariés. Cette déclaration comporte au minimum l'engagement de respecter les normes fondamentales du travail de l'OIT (Conventions OIT: 111 concernant la discrimination, 138 et 182 sur l'âge minimum et sur les pires formes de travail des enfants, 29 et 105 sur le travail forcé et sur l'abolition du travail forcé, 87 sur la liberté syndicale et la protection du droit syndical, 98 sur le droit d'organisation et de négociation collective, 100 sur l'égalité de rémunération et 99 sur les salaires minima), ainsi que des procédures d’embauche transparentes et non discriminatoires et la procédure de réclamation. L’auto-déclaration stipule que le(s) représentant(s) des salariés peut (peuvent) déposer des réclamations sans encourir de sanctions personnelles. Les salariés ont été informés de l’existence de cette auto-déclaration et celle-ci fait l’objet d’une révision au moins tous les 3 ans ou plus tôt si nécessaire.</v>
      </c>
      <c r="E32" s="30"/>
      <c r="F32" s="31"/>
      <c r="G32" s="5"/>
    </row>
    <row r="33" spans="1:7" ht="42.95" customHeight="1" x14ac:dyDescent="0.2">
      <c r="A33" s="115">
        <v>140</v>
      </c>
      <c r="B33" s="5"/>
      <c r="C33" s="36" t="str">
        <f>INDEX(Checklist!D:H,MATCH(A33,Checklist!D:D,0),2)</f>
        <v>3.1</v>
      </c>
      <c r="D33" s="34" t="str">
        <f>INDEX(Config!R:AJ,MATCH(A33,Config!R:R,0),Introduction!$D$12+1)</f>
        <v>La déclaration est complète et contient au minimum tous les points cités dans les normes fondamentales du travail de l’OIT.</v>
      </c>
      <c r="E33" s="23">
        <f>INDEX(Checklist!D:H,MATCH(A33,Checklist!D:D,0),5)</f>
        <v>0</v>
      </c>
      <c r="F33" s="20" t="str">
        <f>IF(INDEX(Checklist!B:H,MATCH(A33,Checklist!D:D,0),1)=1,1,IF(INDEX(Checklist!B:H,MATCH(A33,Checklist!D:D,0),1)=0,0,""))</f>
        <v/>
      </c>
      <c r="G33" s="5"/>
    </row>
    <row r="34" spans="1:7" ht="42.95" customHeight="1" x14ac:dyDescent="0.2">
      <c r="A34" s="115">
        <v>141</v>
      </c>
      <c r="B34" s="5"/>
      <c r="C34" s="36" t="str">
        <f>INDEX(Checklist!D:H,MATCH(A34,Checklist!D:D,0),2)</f>
        <v>3.2</v>
      </c>
      <c r="D34" s="35" t="str">
        <f>INDEX(Config!R:AJ,MATCH(A34,Config!R:R,0),Introduction!$D$12+1)</f>
        <v>La déclaration a été signée par la direction et par le(s) représentant(s) des salariés.</v>
      </c>
      <c r="E34" s="23">
        <f>INDEX(Checklist!D:H,MATCH(A34,Checklist!D:D,0),5)</f>
        <v>0</v>
      </c>
      <c r="F34" s="21" t="str">
        <f>IF(INDEX(Checklist!B:H,MATCH(A34,Checklist!D:D,0),1)=1,1,IF(INDEX(Checklist!B:H,MATCH(A34,Checklist!D:D,0),1)=0,0,""))</f>
        <v/>
      </c>
      <c r="G34" s="5"/>
    </row>
    <row r="35" spans="1:7" ht="57" customHeight="1" x14ac:dyDescent="0.2">
      <c r="A35" s="115">
        <v>142</v>
      </c>
      <c r="B35" s="5"/>
      <c r="C35" s="36" t="str">
        <f>INDEX(Checklist!D:H,MATCH(A35,Checklist!D:D,0),2)</f>
        <v>3.3</v>
      </c>
      <c r="D35" s="35" t="str">
        <f>INDEX(Config!R:AJ,MATCH(A35,Config!R:R,0),Introduction!$D$12+1)</f>
        <v>La déclaration est communiquée activement aux salariés (p. ex. affichée sur le site de production, dans l’unité de manutention, dans le bureau de la direction ou jointe au contrat de travail, à titre d’information lors de réunions, etc.).</v>
      </c>
      <c r="E35" s="23">
        <f>INDEX(Checklist!D:H,MATCH(A35,Checklist!D:D,0),5)</f>
        <v>0</v>
      </c>
      <c r="F35" s="21" t="str">
        <f>IF(INDEX(Checklist!B:H,MATCH(A35,Checklist!D:D,0),1)=1,1,IF(INDEX(Checklist!B:H,MATCH(A35,Checklist!D:D,0),1)=0,0,""))</f>
        <v/>
      </c>
      <c r="G35" s="5"/>
    </row>
    <row r="36" spans="1:7" ht="57" customHeight="1" x14ac:dyDescent="0.2">
      <c r="A36" s="115">
        <v>143</v>
      </c>
      <c r="B36" s="5"/>
      <c r="C36" s="36" t="str">
        <f>INDEX(Checklist!D:H,MATCH(A36,Checklist!D:D,0),2)</f>
        <v>3.4</v>
      </c>
      <c r="D36" s="35" t="str">
        <f>INDEX(Config!R:AJ,MATCH(A36,Config!R:R,0),Introduction!$D$12+1)</f>
        <v>La direction, la personne responsable de la mise en œuvre de GRASP et le(s) représentant(s) des salariés connaissent le contenu de la déclaration et confirment qu'elle est mise en pratique.</v>
      </c>
      <c r="E36" s="23">
        <f>INDEX(Checklist!D:H,MATCH(A36,Checklist!D:D,0),5)</f>
        <v>0</v>
      </c>
      <c r="F36" s="21" t="str">
        <f>IF(INDEX(Checklist!B:H,MATCH(A36,Checklist!D:D,0),1)=1,1,IF(INDEX(Checklist!B:H,MATCH(A36,Checklist!D:D,0),1)=0,0,""))</f>
        <v/>
      </c>
      <c r="G36" s="5"/>
    </row>
    <row r="37" spans="1:7" ht="42.95" customHeight="1" x14ac:dyDescent="0.2">
      <c r="A37" s="115">
        <v>144</v>
      </c>
      <c r="B37" s="5"/>
      <c r="C37" s="36" t="str">
        <f>INDEX(Checklist!D:H,MATCH(A37,Checklist!D:D,0),2)</f>
        <v>3.5</v>
      </c>
      <c r="D37" s="35" t="str">
        <f>INDEX(Config!R:AJ,MATCH(A37,Config!R:R,0),Introduction!$D$12+1)</f>
        <v>Il est stipulé que le(s) représentant(s) des salariés peut (peuvent) déposer des réclamations sans encourir de sanctions personnelles.</v>
      </c>
      <c r="E37" s="23">
        <f>INDEX(Checklist!D:H,MATCH(A37,Checklist!D:D,0),5)</f>
        <v>0</v>
      </c>
      <c r="F37" s="21" t="str">
        <f>IF(INDEX(Checklist!B:H,MATCH(A37,Checklist!D:D,0),1)=1,1,IF(INDEX(Checklist!B:H,MATCH(A37,Checklist!D:D,0),1)=0,0,""))</f>
        <v/>
      </c>
      <c r="G37" s="5"/>
    </row>
    <row r="38" spans="1:7" ht="42.95" customHeight="1" x14ac:dyDescent="0.2">
      <c r="A38" s="115">
        <v>145</v>
      </c>
      <c r="B38" s="5"/>
      <c r="C38" s="36" t="str">
        <f>INDEX(Checklist!D:H,MATCH(A38,Checklist!D:D,0),2)</f>
        <v>3.6</v>
      </c>
      <c r="D38" s="35" t="str">
        <f>INDEX(Config!R:AJ,MATCH(A38,Config!R:R,0),Introduction!$D$12+1)</f>
        <v>La déclaration fait l’objet d’une vérification et d’une révision au moins tous les 3 ans ou plus tôt si nécessaire.</v>
      </c>
      <c r="E38" s="23">
        <f>INDEX(Checklist!D:H,MATCH(A38,Checklist!D:D,0),5)</f>
        <v>0</v>
      </c>
      <c r="F38" s="21" t="str">
        <f>IF(INDEX(Checklist!B:H,MATCH(A38,Checklist!D:D,0),1)=1,1,IF(INDEX(Checklist!B:H,MATCH(A38,Checklist!D:D,0),1)=0,0,""))</f>
        <v/>
      </c>
      <c r="G38" s="5"/>
    </row>
    <row r="39" spans="1:7" x14ac:dyDescent="0.2">
      <c r="B39" s="5"/>
      <c r="C39" s="45"/>
      <c r="D39" s="37"/>
      <c r="E39" s="37"/>
      <c r="F39" s="50"/>
      <c r="G39" s="5"/>
    </row>
    <row r="40" spans="1:7" ht="15.75" x14ac:dyDescent="0.25">
      <c r="B40" s="5"/>
      <c r="C40" s="45"/>
      <c r="D40" s="37" t="str">
        <f>INDEX(Config!R:AJ,MATCH("T2",Config!R:R,0),Introduction!$D$12+1)</f>
        <v>Critère de conformité au total (se basant sur les résultats des sous-critéres)</v>
      </c>
      <c r="E40" s="104" t="e">
        <f>INDEX(Config!R:AJ,MATCH(VLOOKUP(F40,Config!$F$2:$G$5,2),Config!R:R,0),1)</f>
        <v>#N/A</v>
      </c>
      <c r="F40" s="22" t="str">
        <f>IF(COUNTIF(F33:F38,"&gt;=0")=0,"-",SUMIF(F33:F38,"&gt;=0",F33:F38)/COUNTIF(F33:F38,"&gt;=0"))</f>
        <v>-</v>
      </c>
      <c r="G40" s="5"/>
    </row>
    <row r="41" spans="1:7" ht="42.95" customHeight="1" x14ac:dyDescent="0.2">
      <c r="B41" s="5"/>
      <c r="C41" s="46"/>
      <c r="D41" s="47" t="str">
        <f>INDEX(Config!R:AJ,MATCH("T1",Config!R:R,0),Introduction!$D$12+1)</f>
        <v xml:space="preserve">Degré de réalisation du critère de conformité: </v>
      </c>
      <c r="E41" s="153" t="str">
        <f>IF(ISNA(INDEX(Config!R:AJ,MATCH(VLOOKUP(F40,Config!$F$2:$G$5,2),Config!R:R,0),Introduction!$D$12+1)),"-",INDEX(Config!R:AJ,MATCH(VLOOKUP(F40,Config!$F$2:$G$5,2),Config!R:R,0),Introduction!$D$12+1))</f>
        <v>-</v>
      </c>
      <c r="F41" s="154"/>
      <c r="G41" s="5"/>
    </row>
    <row r="42" spans="1:7" x14ac:dyDescent="0.2">
      <c r="B42" s="5"/>
      <c r="C42" s="33"/>
      <c r="D42" s="13"/>
      <c r="E42" s="5"/>
      <c r="F42" s="19"/>
      <c r="G42" s="5"/>
    </row>
    <row r="43" spans="1:7" x14ac:dyDescent="0.2">
      <c r="B43" s="26"/>
      <c r="C43" s="33"/>
      <c r="D43" s="13"/>
      <c r="E43" s="26"/>
      <c r="F43" s="27"/>
      <c r="G43" s="26"/>
    </row>
    <row r="44" spans="1:7" ht="18" x14ac:dyDescent="0.2">
      <c r="A44" s="115">
        <v>148</v>
      </c>
      <c r="B44" s="5"/>
      <c r="C44" s="51"/>
      <c r="D44" s="54" t="str">
        <f>INDEX(Config!R:AJ,MATCH(A44,Config!R:R,0),Introduction!$D$12+1)</f>
        <v>ACCÈS À LA RÉGLEMENTATION NATIONALE DU TRAVAIL</v>
      </c>
      <c r="E44" s="52"/>
      <c r="F44" s="53"/>
      <c r="G44" s="5"/>
    </row>
    <row r="45" spans="1:7" ht="173.1" customHeight="1" x14ac:dyDescent="0.2">
      <c r="A45" s="115">
        <v>149</v>
      </c>
      <c r="B45" s="5"/>
      <c r="C45" s="36">
        <f>INDEX(Checklist!D:H,MATCH(A45,Checklist!D:D,0),2)</f>
        <v>4</v>
      </c>
      <c r="D45" s="34" t="str">
        <f>INDEX(Config!R:AJ,MATCH(A45,Config!R:R,0),Introduction!$D$12+1)</f>
        <v>PC: La personne responsable de la mise en œuvre de GRASP (RGSP) et le(s) représentant(s) des salariés ont-ils connaissance de la réglementation nationale du travail en vigueur ou y ont-ils accès ?
CC: La personne responsable de la mise en œuvre de GRASP (RGSP) et le(s) représentant(s) des salariés ont connaissance de la réglementation nationale, comme les salaires bruts et minimums, le temps de travail, l'appartenance à un syndicat, la lutte contre les discriminations, le travail des enfants, les contrats de travail, les congés annuels et de maternité, ou y ont accès. Le RGSP et le(s) représentant(s) des salariés connaissent tous les deux les points essentiels des conditions de travail dans l’agriculture telles qu’ils sont formulés dans les Directives d’Interprétation Nationales GRASP applicables.</v>
      </c>
      <c r="E45" s="30"/>
      <c r="F45" s="31"/>
      <c r="G45" s="5"/>
    </row>
    <row r="46" spans="1:7" ht="42.95" customHeight="1" x14ac:dyDescent="0.2">
      <c r="A46" s="115">
        <v>150</v>
      </c>
      <c r="B46" s="5"/>
      <c r="C46" s="36" t="str">
        <f>INDEX(Checklist!D:H,MATCH(A46,Checklist!D:D,0),2)</f>
        <v>4.1</v>
      </c>
      <c r="D46" s="34" t="str">
        <f>INDEX(Config!R:AJ,MATCH(A46,Config!R:R,0),Introduction!$D$12+1)</f>
        <v>Le RGSP remet au(x) représentant(s) des salariés la réglementation du travail en vigueur (p. ex. les Directives d’Interprétation Nationales GRASP).</v>
      </c>
      <c r="E46" s="23">
        <f>INDEX(Checklist!D:H,MATCH(A46,Checklist!D:D,0),5)</f>
        <v>0</v>
      </c>
      <c r="F46" s="20" t="str">
        <f>IF(INDEX(Checklist!B:H,MATCH(A46,Checklist!D:D,0),1)=1,1,IF(INDEX(Checklist!B:H,MATCH(A46,Checklist!D:D,0),1)=0,0,""))</f>
        <v/>
      </c>
      <c r="G46" s="5"/>
    </row>
    <row r="47" spans="1:7" ht="42.95" customHeight="1" x14ac:dyDescent="0.2">
      <c r="A47" s="115">
        <v>151</v>
      </c>
      <c r="B47" s="5"/>
      <c r="C47" s="36" t="str">
        <f>INDEX(Checklist!D:H,MATCH(A47,Checklist!D:D,0),2)</f>
        <v>4.2</v>
      </c>
      <c r="D47" s="35" t="str">
        <f>INDEX(Config!R:AJ,MATCH(A47,Config!R:R,0),Introduction!$D$12+1)</f>
        <v>Le RGSP et le(s) représentant(s) des salariés ont connaissance de la réglementation du travail applicable en matière de salaires brut et minimum et de retenues sur salaires ou y ont accès.</v>
      </c>
      <c r="E47" s="23">
        <f>INDEX(Checklist!D:H,MATCH(A47,Checklist!D:D,0),5)</f>
        <v>0</v>
      </c>
      <c r="F47" s="21" t="str">
        <f>IF(INDEX(Checklist!B:H,MATCH(A47,Checklist!D:D,0),1)=1,1,IF(INDEX(Checklist!B:H,MATCH(A47,Checklist!D:D,0),1)=0,0,""))</f>
        <v/>
      </c>
      <c r="G47" s="5"/>
    </row>
    <row r="48" spans="1:7" ht="42.95" customHeight="1" x14ac:dyDescent="0.2">
      <c r="A48" s="115">
        <v>152</v>
      </c>
      <c r="B48" s="5"/>
      <c r="C48" s="36" t="str">
        <f>INDEX(Checklist!D:H,MATCH(A48,Checklist!D:D,0),2)</f>
        <v>4.3</v>
      </c>
      <c r="D48" s="35" t="str">
        <f>INDEX(Config!R:AJ,MATCH(A48,Config!R:R,0),Introduction!$D$12+1)</f>
        <v>Le RGSP et le(s) représentant(s) des salariés ont connaissance de la réglementation du travail applicable en matière de temps de travail ou y ont accès.</v>
      </c>
      <c r="E48" s="23">
        <f>INDEX(Checklist!D:H,MATCH(A48,Checklist!D:D,0),5)</f>
        <v>0</v>
      </c>
      <c r="F48" s="21" t="str">
        <f>IF(INDEX(Checklist!B:H,MATCH(A48,Checklist!D:D,0),1)=1,1,IF(INDEX(Checklist!B:H,MATCH(A48,Checklist!D:D,0),1)=0,0,""))</f>
        <v/>
      </c>
      <c r="G48" s="5"/>
    </row>
    <row r="49" spans="1:7" ht="42.95" customHeight="1" x14ac:dyDescent="0.2">
      <c r="A49" s="115">
        <v>153</v>
      </c>
      <c r="B49" s="5"/>
      <c r="C49" s="36" t="str">
        <f>INDEX(Checklist!D:H,MATCH(A49,Checklist!D:D,0),2)</f>
        <v>4.4</v>
      </c>
      <c r="D49" s="35" t="str">
        <f>INDEX(Config!R:AJ,MATCH(A49,Config!R:R,0),Introduction!$D$12+1)</f>
        <v>Le RGSP et le(s) représentant(s) des salariés ont connaissance de la réglementation du travail applicable en matière de liberté d’association et de droit de négociation collective ou y ont accès.</v>
      </c>
      <c r="E49" s="23">
        <f>INDEX(Checklist!D:H,MATCH(A49,Checklist!D:D,0),5)</f>
        <v>0</v>
      </c>
      <c r="F49" s="21" t="str">
        <f>IF(INDEX(Checklist!B:H,MATCH(A49,Checklist!D:D,0),1)=1,1,IF(INDEX(Checklist!B:H,MATCH(A49,Checklist!D:D,0),1)=0,0,""))</f>
        <v/>
      </c>
      <c r="G49" s="5"/>
    </row>
    <row r="50" spans="1:7" ht="42.95" customHeight="1" x14ac:dyDescent="0.2">
      <c r="A50" s="115">
        <v>154</v>
      </c>
      <c r="B50" s="5"/>
      <c r="C50" s="36" t="str">
        <f>INDEX(Checklist!D:H,MATCH(A50,Checklist!D:D,0),2)</f>
        <v>4.5</v>
      </c>
      <c r="D50" s="35" t="str">
        <f>INDEX(Config!R:AJ,MATCH(A50,Config!R:R,0),Introduction!$D$12+1)</f>
        <v>Le RGSP et le(s) représentant(s) des salariés ont connaissance de la réglementation du travail applicable en matière de lutte contre les discriminations ou y ont accès.</v>
      </c>
      <c r="E50" s="23">
        <f>INDEX(Checklist!D:H,MATCH(A50,Checklist!D:D,0),5)</f>
        <v>0</v>
      </c>
      <c r="F50" s="21" t="str">
        <f>IF(INDEX(Checklist!B:H,MATCH(A50,Checklist!D:D,0),1)=1,1,IF(INDEX(Checklist!B:H,MATCH(A50,Checklist!D:D,0),1)=0,0,""))</f>
        <v/>
      </c>
      <c r="G50" s="5"/>
    </row>
    <row r="51" spans="1:7" ht="42.95" customHeight="1" x14ac:dyDescent="0.2">
      <c r="A51" s="115">
        <v>155</v>
      </c>
      <c r="B51" s="5"/>
      <c r="C51" s="36" t="str">
        <f>INDEX(Checklist!D:H,MATCH(A51,Checklist!D:D,0),2)</f>
        <v>4.6</v>
      </c>
      <c r="D51" s="35" t="str">
        <f>INDEX(Config!R:AJ,MATCH(A51,Config!R:R,0),Introduction!$D$12+1)</f>
        <v>Le RGSP et le(s) représentant(s) des salariés ont connaissance de la réglementation du travail applicable en matière de travail des enfants et d’âge minimal d'admission à l'emploi ou y ont accès.</v>
      </c>
      <c r="E51" s="23">
        <f>INDEX(Checklist!D:H,MATCH(A51,Checklist!D:D,0),5)</f>
        <v>0</v>
      </c>
      <c r="F51" s="21" t="str">
        <f>IF(INDEX(Checklist!B:H,MATCH(A51,Checklist!D:D,0),1)=1,1,IF(INDEX(Checklist!B:H,MATCH(A51,Checklist!D:D,0),1)=0,0,""))</f>
        <v/>
      </c>
      <c r="G51" s="5"/>
    </row>
    <row r="52" spans="1:7" ht="42.95" customHeight="1" x14ac:dyDescent="0.2">
      <c r="A52" s="115">
        <v>156</v>
      </c>
      <c r="B52" s="5"/>
      <c r="C52" s="36" t="str">
        <f>INDEX(Checklist!D:H,MATCH(A52,Checklist!D:D,0),2)</f>
        <v>4.7</v>
      </c>
      <c r="D52" s="35" t="str">
        <f>INDEX(Config!R:AJ,MATCH(A52,Config!R:R,0),Introduction!$D$12+1)</f>
        <v>Le RGSP et le(s) représentant(s) des salariés ont connaissance de la réglementation du travail applicable en matière de congés annuel et de maternité ou y ont accès.</v>
      </c>
      <c r="E52" s="23">
        <f>INDEX(Checklist!D:H,MATCH(A52,Checklist!D:D,0),5)</f>
        <v>0</v>
      </c>
      <c r="F52" s="21" t="str">
        <f>IF(INDEX(Checklist!B:H,MATCH(A52,Checklist!D:D,0),1)=1,1,IF(INDEX(Checklist!B:H,MATCH(A52,Checklist!D:D,0),1)=0,0,""))</f>
        <v/>
      </c>
      <c r="G52" s="5"/>
    </row>
    <row r="53" spans="1:7" x14ac:dyDescent="0.2">
      <c r="B53" s="5"/>
      <c r="C53" s="45"/>
      <c r="D53" s="37"/>
      <c r="E53" s="37"/>
      <c r="F53" s="50"/>
      <c r="G53" s="5"/>
    </row>
    <row r="54" spans="1:7" ht="15.75" x14ac:dyDescent="0.25">
      <c r="B54" s="5"/>
      <c r="C54" s="45"/>
      <c r="D54" s="37" t="str">
        <f>INDEX(Config!R:AJ,MATCH("T2",Config!R:R,0),Introduction!$D$12+1)</f>
        <v>Critère de conformité au total (se basant sur les résultats des sous-critéres)</v>
      </c>
      <c r="E54" s="104" t="e">
        <f>INDEX(Config!R:AJ,MATCH(VLOOKUP(F54,Config!$F$2:$G$5,2),Config!R:R,0),1)</f>
        <v>#N/A</v>
      </c>
      <c r="F54" s="22" t="str">
        <f>IF(COUNTIF(F46:F52,"&gt;=0")=0,"-",SUMIF(F46:F52,"&gt;=0",F46:F52)/COUNTIF(F46:F52,"&gt;=0"))</f>
        <v>-</v>
      </c>
      <c r="G54" s="5"/>
    </row>
    <row r="55" spans="1:7" ht="42.95" customHeight="1" x14ac:dyDescent="0.2">
      <c r="B55" s="5"/>
      <c r="C55" s="46"/>
      <c r="D55" s="47" t="str">
        <f>INDEX(Config!R:AJ,MATCH("T1",Config!R:R,0),Introduction!$D$12+1)</f>
        <v xml:space="preserve">Degré de réalisation du critère de conformité: </v>
      </c>
      <c r="E55" s="153" t="str">
        <f>IF(ISNA(INDEX(Config!R:AJ,MATCH(VLOOKUP(F54,Config!$F$2:$G$5,2),Config!R:R,0),Introduction!$D$12+1)),"-",INDEX(Config!R:AJ,MATCH(VLOOKUP(F54,Config!$F$2:$G$5,2),Config!R:R,0),Introduction!$D$12+1))</f>
        <v>-</v>
      </c>
      <c r="F55" s="154"/>
      <c r="G55" s="5"/>
    </row>
    <row r="56" spans="1:7" x14ac:dyDescent="0.2">
      <c r="B56" s="5"/>
      <c r="C56" s="33"/>
      <c r="D56" s="13"/>
      <c r="E56" s="5"/>
      <c r="F56" s="19"/>
      <c r="G56" s="5"/>
    </row>
    <row r="57" spans="1:7" x14ac:dyDescent="0.2">
      <c r="B57" s="26"/>
      <c r="C57" s="33"/>
      <c r="D57" s="13"/>
      <c r="E57" s="26"/>
      <c r="F57" s="27"/>
      <c r="G57" s="26"/>
    </row>
    <row r="58" spans="1:7" ht="18" x14ac:dyDescent="0.2">
      <c r="A58" s="115">
        <v>159</v>
      </c>
      <c r="B58" s="5"/>
      <c r="C58" s="51"/>
      <c r="D58" s="54" t="str">
        <f>INDEX(Config!R:AJ,MATCH(A58,Config!R:R,0),Introduction!$D$12+1)</f>
        <v>CONTRATS DE TRAVAIL</v>
      </c>
      <c r="E58" s="52"/>
      <c r="F58" s="53"/>
      <c r="G58" s="5"/>
    </row>
    <row r="59" spans="1:7" ht="258.95" customHeight="1" x14ac:dyDescent="0.2">
      <c r="A59" s="115">
        <v>160</v>
      </c>
      <c r="B59" s="5"/>
      <c r="C59" s="36">
        <f>INDEX(Checklist!D:H,MATCH(A59,Checklist!D:D,0),2)</f>
        <v>5</v>
      </c>
      <c r="D59" s="34" t="str">
        <f>INDEX(Config!R:AJ,MATCH(A59,Config!R:R,0),Introduction!$D$12+1)</f>
        <v>PC: Est-il possible de montrer des copies valables des contrats de travail pour les salariés ? Les contrats de travail sont-ils conformes à la législation en vigueur et/ou aux conventions collectives et précisent-ils au minimum les noms complets, la nationalité, la description du poste, la date de naissance, la date d'entrée, les heures de travail habituelles, le salaire et la durée de l'emploi ? Ont-ils été signés par les deux parties, salarié et employeur ?
CC: Pour chaque salarié, un contrat peut être montré à l’auditeur s'il le demande sur la base d’un échantillon. Les contrats correspondent à la législation en vigueur et/ou à la convention collective. Les salariés et l'employeur les ont signés. Ces contrats mentionnent au moins les noms complets, la nationalité, la description du poste, la date de naissance, la date d’entrée, les heures de travail habituelles, le salaire et la durée de l'emploi (p. ex. travailleur permanent, saisonnier ou journalier, etc.) et, pour les salariés non nationaux, leur statut juridique et permis de travail. Le contrat ne montre aucune contradiction avec l’auto-déclaration de bonnes pratiques sociales. Les contrats des salariés doivent être accessibles sur 24 mois au minimum.</v>
      </c>
      <c r="E59" s="30"/>
      <c r="F59" s="31"/>
      <c r="G59" s="5"/>
    </row>
    <row r="60" spans="1:7" ht="42.95" customHeight="1" x14ac:dyDescent="0.2">
      <c r="A60" s="115">
        <v>161</v>
      </c>
      <c r="B60" s="5"/>
      <c r="C60" s="36" t="str">
        <f>INDEX(Checklist!D:H,MATCH(A60,Checklist!D:D,0),2)</f>
        <v>5.1</v>
      </c>
      <c r="D60" s="34" t="str">
        <f>INDEX(Config!R:AJ,MATCH(A60,Config!R:R,0),Introduction!$D$12+1)</f>
        <v>Des contrôles aléatoires montrent que des contrats écrits, signés par les deux parties, sont disponibles pour tous les salariés.</v>
      </c>
      <c r="E60" s="23">
        <f>INDEX(Checklist!D:H,MATCH(A60,Checklist!D:D,0),5)</f>
        <v>0</v>
      </c>
      <c r="F60" s="20" t="str">
        <f>IF(INDEX(Checklist!B:H,MATCH(A60,Checklist!D:D,0),1)=1,1,IF(INDEX(Checklist!B:H,MATCH(A60,Checklist!D:D,0),1)=0,0,""))</f>
        <v/>
      </c>
      <c r="G60" s="5"/>
    </row>
    <row r="61" spans="1:7" ht="57" customHeight="1" x14ac:dyDescent="0.2">
      <c r="A61" s="115">
        <v>162</v>
      </c>
      <c r="B61" s="5"/>
      <c r="C61" s="36" t="str">
        <f>INDEX(Checklist!D:H,MATCH(A61,Checklist!D:D,0),2)</f>
        <v>5.2</v>
      </c>
      <c r="D61" s="35" t="str">
        <f>INDEX(Config!R:AJ,MATCH(A61,Config!R:R,0),Introduction!$D$12+1)</f>
        <v>Il existe des preuves que les salariés possèdent le contrat approprié selon la législation nationale et/ou les conventions collectives (ainsi que le stipule la Directive d’Interprétation Nationale GRASP applicable).</v>
      </c>
      <c r="E61" s="23">
        <f>INDEX(Checklist!D:H,MATCH(A61,Checklist!D:D,0),5)</f>
        <v>0</v>
      </c>
      <c r="F61" s="21" t="str">
        <f>IF(INDEX(Checklist!B:H,MATCH(A61,Checklist!D:D,0),1)=1,1,IF(INDEX(Checklist!B:H,MATCH(A61,Checklist!D:D,0),1)=0,0,""))</f>
        <v/>
      </c>
      <c r="G61" s="5"/>
    </row>
    <row r="62" spans="1:7" ht="57" customHeight="1" x14ac:dyDescent="0.2">
      <c r="A62" s="115">
        <v>163</v>
      </c>
      <c r="B62" s="5"/>
      <c r="C62" s="36" t="str">
        <f>INDEX(Checklist!D:H,MATCH(A62,Checklist!D:D,0),2)</f>
        <v>5.3</v>
      </c>
      <c r="D62" s="35" t="str">
        <f>INDEX(Config!R:AJ,MATCH(A62,Config!R:R,0),Introduction!$D$12+1)</f>
        <v>Les contrats de travail comportent au moins des informations de base sur le nom, la date de naissance et la nationalité du salarié conformément à la Directive d’Interprétation Nationale GRASP applicable.</v>
      </c>
      <c r="E62" s="23">
        <f>INDEX(Checklist!D:H,MATCH(A62,Checklist!D:D,0),5)</f>
        <v>0</v>
      </c>
      <c r="F62" s="21" t="str">
        <f>IF(INDEX(Checklist!B:H,MATCH(A62,Checklist!D:D,0),1)=1,1,IF(INDEX(Checklist!B:H,MATCH(A62,Checklist!D:D,0),1)=0,0,""))</f>
        <v/>
      </c>
      <c r="G62" s="5"/>
    </row>
    <row r="63" spans="1:7" ht="57" customHeight="1" x14ac:dyDescent="0.2">
      <c r="A63" s="115">
        <v>164</v>
      </c>
      <c r="B63" s="5"/>
      <c r="C63" s="36" t="str">
        <f>INDEX(Checklist!D:H,MATCH(A63,Checklist!D:D,0),2)</f>
        <v>5.4</v>
      </c>
      <c r="D63" s="35" t="str">
        <f>INDEX(Config!R:AJ,MATCH(A63,Config!R:R,0),Introduction!$D$12+1)</f>
        <v>Les contrats de travail ou pièces jointes des contrats comportent des informations de base sur la période contractuelle (p. ex. travailleur permanent, saisonnier ou journalier, etc.), le salaire, les horaires de travail, les pauses, et une description de base du poste.</v>
      </c>
      <c r="E63" s="23">
        <f>INDEX(Checklist!D:H,MATCH(A63,Checklist!D:D,0),5)</f>
        <v>0</v>
      </c>
      <c r="F63" s="21" t="str">
        <f>IF(INDEX(Checklist!B:H,MATCH(A63,Checklist!D:D,0),1)=1,1,IF(INDEX(Checklist!B:H,MATCH(A63,Checklist!D:D,0),1)=0,0,""))</f>
        <v/>
      </c>
      <c r="G63" s="5"/>
    </row>
    <row r="64" spans="1:7" ht="42.95" customHeight="1" x14ac:dyDescent="0.2">
      <c r="A64" s="115">
        <v>165</v>
      </c>
      <c r="B64" s="5"/>
      <c r="C64" s="36" t="str">
        <f>INDEX(Checklist!D:H,MATCH(A64,Checklist!D:D,0),2)</f>
        <v>5.5</v>
      </c>
      <c r="D64" s="35" t="str">
        <f>INDEX(Config!R:AJ,MATCH(A64,Config!R:R,0),Introduction!$D$12+1)</f>
        <v>Dans le contrat, aucune donnée n’est en contradiction avec l’auto-déclaration de bonne pratique sociale.</v>
      </c>
      <c r="E64" s="23">
        <f>INDEX(Checklist!D:H,MATCH(A64,Checklist!D:D,0),5)</f>
        <v>0</v>
      </c>
      <c r="F64" s="21" t="str">
        <f>IF(INDEX(Checklist!B:H,MATCH(A64,Checklist!D:D,0),1)=1,1,IF(INDEX(Checklist!B:H,MATCH(A64,Checklist!D:D,0),1)=0,0,""))</f>
        <v/>
      </c>
      <c r="G64" s="5"/>
    </row>
    <row r="65" spans="1:7" ht="57" customHeight="1" x14ac:dyDescent="0.2">
      <c r="A65" s="115">
        <v>166</v>
      </c>
      <c r="B65" s="5"/>
      <c r="C65" s="36" t="str">
        <f>INDEX(Checklist!D:H,MATCH(A65,Checklist!D:D,0),2)</f>
        <v>5.6</v>
      </c>
      <c r="D65" s="35" t="str">
        <f>INDEX(Config!R:AJ,MATCH(A65,Config!R:R,0),Introduction!$D$12+1)</f>
        <v>Si des salariés non nationaux travaillent pour l’entreprise, les contrats précisent leur statut juridique relatif à leur emploi par l’entreprise. Leur permis de travail respectif est disponible.</v>
      </c>
      <c r="E65" s="23">
        <f>INDEX(Checklist!D:H,MATCH(A65,Checklist!D:D,0),5)</f>
        <v>0</v>
      </c>
      <c r="F65" s="21" t="str">
        <f>IF(INDEX(Checklist!B:H,MATCH(A65,Checklist!D:D,0),1)=1,1,IF(INDEX(Checklist!B:H,MATCH(A65,Checklist!D:D,0),1)=0,0,""))</f>
        <v/>
      </c>
      <c r="G65" s="5"/>
    </row>
    <row r="66" spans="1:7" ht="42.95" customHeight="1" x14ac:dyDescent="0.2">
      <c r="A66" s="115">
        <v>167</v>
      </c>
      <c r="B66" s="5"/>
      <c r="C66" s="36" t="str">
        <f>INDEX(Checklist!D:H,MATCH(A66,Checklist!D:D,0),2)</f>
        <v>5.7</v>
      </c>
      <c r="D66" s="35" t="str">
        <f>INDEX(Config!R:AJ,MATCH(A66,Config!R:R,0),Introduction!$D$12+1)</f>
        <v>Les contrats des salariés doivent être accessibles sur 24 mois au minimum.</v>
      </c>
      <c r="E66" s="23">
        <f>INDEX(Checklist!D:H,MATCH(A66,Checklist!D:D,0),5)</f>
        <v>0</v>
      </c>
      <c r="F66" s="21" t="str">
        <f>IF(INDEX(Checklist!B:H,MATCH(A66,Checklist!D:D,0),1)=1,1,IF(INDEX(Checklist!B:H,MATCH(A66,Checklist!D:D,0),1)=0,0,""))</f>
        <v/>
      </c>
      <c r="G66" s="5"/>
    </row>
    <row r="67" spans="1:7" x14ac:dyDescent="0.2">
      <c r="B67" s="5"/>
      <c r="C67" s="45"/>
      <c r="D67" s="37"/>
      <c r="E67" s="37"/>
      <c r="F67" s="50"/>
      <c r="G67" s="5"/>
    </row>
    <row r="68" spans="1:7" ht="15.75" x14ac:dyDescent="0.25">
      <c r="B68" s="5"/>
      <c r="C68" s="45"/>
      <c r="D68" s="37" t="str">
        <f>INDEX(Config!R:AJ,MATCH("T2",Config!R:R,0),Introduction!$D$12+1)</f>
        <v>Critère de conformité au total (se basant sur les résultats des sous-critéres)</v>
      </c>
      <c r="E68" s="104" t="e">
        <f>INDEX(Config!R:AJ,MATCH(VLOOKUP(F68,Config!$F$2:$G$5,2),Config!R:R,0),1)</f>
        <v>#N/A</v>
      </c>
      <c r="F68" s="22" t="str">
        <f>IF(COUNTIF(F60:F66,"&gt;=0")=0,"-",SUMIF(F60:F66,"&gt;=0",F60:F66)/COUNTIF(F60:F66,"&gt;=0"))</f>
        <v>-</v>
      </c>
      <c r="G68" s="5"/>
    </row>
    <row r="69" spans="1:7" ht="42.95" customHeight="1" x14ac:dyDescent="0.2">
      <c r="B69" s="5"/>
      <c r="C69" s="46"/>
      <c r="D69" s="47" t="str">
        <f>INDEX(Config!R:AJ,MATCH("T1",Config!R:R,0),Introduction!$D$12+1)</f>
        <v xml:space="preserve">Degré de réalisation du critère de conformité: </v>
      </c>
      <c r="E69" s="153" t="str">
        <f>IF(ISNA(INDEX(Config!R:AJ,MATCH(VLOOKUP(F68,Config!$F$2:$G$5,2),Config!R:R,0),Introduction!$D$12+1)),"-",INDEX(Config!R:AJ,MATCH(VLOOKUP(F68,Config!$F$2:$G$5,2),Config!R:R,0),Introduction!$D$12+1))</f>
        <v>-</v>
      </c>
      <c r="F69" s="154"/>
      <c r="G69" s="5"/>
    </row>
    <row r="70" spans="1:7" x14ac:dyDescent="0.2">
      <c r="B70" s="5"/>
      <c r="C70" s="33"/>
      <c r="D70" s="13"/>
      <c r="E70" s="5"/>
      <c r="F70" s="19"/>
      <c r="G70" s="5"/>
    </row>
    <row r="71" spans="1:7" x14ac:dyDescent="0.2">
      <c r="B71" s="26"/>
      <c r="C71" s="33"/>
      <c r="D71" s="13"/>
      <c r="E71" s="26"/>
      <c r="F71" s="27"/>
      <c r="G71" s="26"/>
    </row>
    <row r="72" spans="1:7" ht="18" x14ac:dyDescent="0.2">
      <c r="A72" s="115">
        <v>170</v>
      </c>
      <c r="B72" s="5"/>
      <c r="C72" s="51"/>
      <c r="D72" s="54" t="str">
        <f>INDEX(Config!R:AJ,MATCH(A72,Config!R:R,0),Introduction!$D$12+1)</f>
        <v>BULLETINS DE SALAIRE</v>
      </c>
      <c r="E72" s="52"/>
      <c r="F72" s="53"/>
      <c r="G72" s="5"/>
    </row>
    <row r="73" spans="1:7" ht="129" customHeight="1" x14ac:dyDescent="0.2">
      <c r="A73" s="115">
        <v>171</v>
      </c>
      <c r="B73" s="5"/>
      <c r="C73" s="36">
        <f>INDEX(Checklist!D:H,MATCH(A73,Checklist!D:D,0),2)</f>
        <v>6</v>
      </c>
      <c r="D73" s="34" t="str">
        <f>INDEX(Config!R:AJ,MATCH(A73,Config!R:R,0),Introduction!$D$12+1)</f>
        <v>PC: Des documents indiquent-ils le paiement régulier des salaires conformément aux spécifications du contrat ? 
CC: L'employeur présente des documents appropriés attestant du transfert régulier du salaire (p. ex. signature du salarié sur le bulletin de salaire, virement bancaire). Les salariés signent ou reçoivent une copie des bulletins de salaire ou du livre de paie qui leur rend le paiement transparent et compréhensible. Des documents attestent du paiement régulier des salariés au cours des 24 derniers mois.</v>
      </c>
      <c r="E73" s="30"/>
      <c r="F73" s="31"/>
      <c r="G73" s="5"/>
    </row>
    <row r="74" spans="1:7" ht="42.95" customHeight="1" x14ac:dyDescent="0.2">
      <c r="A74" s="115">
        <v>172</v>
      </c>
      <c r="B74" s="5"/>
      <c r="C74" s="36" t="str">
        <f>INDEX(Checklist!D:H,MATCH(A74,Checklist!D:D,0),2)</f>
        <v>6.1</v>
      </c>
      <c r="D74" s="34" t="str">
        <f>INDEX(Config!R:AJ,MATCH(A74,Config!R:R,0),Introduction!$D$12+1)</f>
        <v>Des documents probants attestant que le paiement est effectué à intervalles définis (p. ex. bulletins de salaire ou livres de paie) sont tenus à la disposition des salariés (contrôles aléatoires).</v>
      </c>
      <c r="E74" s="23">
        <f>INDEX(Checklist!D:H,MATCH(A74,Checklist!D:D,0),5)</f>
        <v>0</v>
      </c>
      <c r="F74" s="20" t="str">
        <f>IF(INDEX(Checklist!B:H,MATCH(A74,Checklist!D:D,0),1)=1,1,IF(INDEX(Checklist!B:H,MATCH(A74,Checklist!D:D,0),1)=0,0,""))</f>
        <v/>
      </c>
      <c r="G74" s="5"/>
    </row>
    <row r="75" spans="1:7" ht="57" customHeight="1" x14ac:dyDescent="0.2">
      <c r="A75" s="115">
        <v>173</v>
      </c>
      <c r="B75" s="5"/>
      <c r="C75" s="36" t="str">
        <f>INDEX(Checklist!D:H,MATCH(A75,Checklist!D:D,0),2)</f>
        <v>6.2</v>
      </c>
      <c r="D75" s="35" t="str">
        <f>INDEX(Config!R:AJ,MATCH(A75,Config!R:R,0),Introduction!$D$12+1)</f>
        <v>Les bulletins de salaire ou les livres de paie indiquent que les paiements sont conformes aux contrats de travail (p. ex. signature du salarié sur les bulletins de salaire, virement bancaire, etc.).</v>
      </c>
      <c r="E75" s="23">
        <f>INDEX(Checklist!D:H,MATCH(A75,Checklist!D:D,0),5)</f>
        <v>0</v>
      </c>
      <c r="F75" s="21" t="str">
        <f>IF(INDEX(Checklist!B:H,MATCH(A75,Checklist!D:D,0),1)=1,1,IF(INDEX(Checklist!B:H,MATCH(A75,Checklist!D:D,0),1)=0,0,""))</f>
        <v/>
      </c>
      <c r="G75" s="5"/>
    </row>
    <row r="76" spans="1:7" ht="42.95" customHeight="1" x14ac:dyDescent="0.2">
      <c r="A76" s="115">
        <v>174</v>
      </c>
      <c r="B76" s="5"/>
      <c r="C76" s="36" t="str">
        <f>INDEX(Checklist!D:H,MATCH(A76,Checklist!D:D,0),2)</f>
        <v>6.3</v>
      </c>
      <c r="D76" s="35" t="str">
        <f>INDEX(Config!R:AJ,MATCH(A76,Config!R:R,0),Introduction!$D$12+1)</f>
        <v>Les justificatifs des paiements sont conservés pendant 24 mois au minimum.</v>
      </c>
      <c r="E76" s="23">
        <f>INDEX(Checklist!D:H,MATCH(A76,Checklist!D:D,0),5)</f>
        <v>0</v>
      </c>
      <c r="F76" s="21" t="str">
        <f>IF(INDEX(Checklist!B:H,MATCH(A76,Checklist!D:D,0),1)=1,1,IF(INDEX(Checklist!B:H,MATCH(A76,Checklist!D:D,0),1)=0,0,""))</f>
        <v/>
      </c>
      <c r="G76" s="5"/>
    </row>
    <row r="77" spans="1:7" x14ac:dyDescent="0.2">
      <c r="B77" s="5"/>
      <c r="C77" s="45"/>
      <c r="D77" s="37"/>
      <c r="E77" s="37"/>
      <c r="F77" s="50"/>
      <c r="G77" s="5"/>
    </row>
    <row r="78" spans="1:7" ht="15.75" x14ac:dyDescent="0.25">
      <c r="B78" s="5"/>
      <c r="C78" s="45"/>
      <c r="D78" s="37" t="str">
        <f>INDEX(Config!R:AJ,MATCH("T2",Config!R:R,0),Introduction!$D$12+1)</f>
        <v>Critère de conformité au total (se basant sur les résultats des sous-critéres)</v>
      </c>
      <c r="E78" s="104" t="e">
        <f>INDEX(Config!R:AJ,MATCH(VLOOKUP(F78,Config!$F$2:$G$5,2),Config!R:R,0),1)</f>
        <v>#N/A</v>
      </c>
      <c r="F78" s="22" t="str">
        <f>IF(COUNTIF(F74:F76,"&gt;=0")=0,"-",SUMIF(F74:F76,"&gt;=0",F74:F76)/COUNTIF(F74:F76,"&gt;=0"))</f>
        <v>-</v>
      </c>
      <c r="G78" s="5"/>
    </row>
    <row r="79" spans="1:7" ht="42.95" customHeight="1" x14ac:dyDescent="0.2">
      <c r="B79" s="5"/>
      <c r="C79" s="46"/>
      <c r="D79" s="47" t="str">
        <f>INDEX(Config!R:AJ,MATCH("T1",Config!R:R,0),Introduction!$D$12+1)</f>
        <v xml:space="preserve">Degré de réalisation du critère de conformité: </v>
      </c>
      <c r="E79" s="153" t="str">
        <f>IF(ISNA(INDEX(Config!R:AJ,MATCH(VLOOKUP(F78,Config!$F$2:$G$5,2),Config!R:R,0),Introduction!$D$12+1)),"-",INDEX(Config!R:AJ,MATCH(VLOOKUP(F78,Config!$F$2:$G$5,2),Config!R:R,0),Introduction!$D$12+1))</f>
        <v>-</v>
      </c>
      <c r="F79" s="154"/>
      <c r="G79" s="5"/>
    </row>
    <row r="80" spans="1:7" x14ac:dyDescent="0.2">
      <c r="B80" s="5"/>
      <c r="C80" s="33"/>
      <c r="D80" s="13"/>
      <c r="E80" s="5"/>
      <c r="F80" s="19"/>
      <c r="G80" s="5"/>
    </row>
    <row r="81" spans="1:7" x14ac:dyDescent="0.2">
      <c r="B81" s="26"/>
      <c r="C81" s="33"/>
      <c r="D81" s="13"/>
      <c r="E81" s="26"/>
      <c r="F81" s="27"/>
      <c r="G81" s="26"/>
    </row>
    <row r="82" spans="1:7" ht="18" x14ac:dyDescent="0.2">
      <c r="A82" s="115">
        <v>177</v>
      </c>
      <c r="B82" s="5"/>
      <c r="C82" s="39"/>
      <c r="D82" s="40" t="str">
        <f>INDEX(Config!R:AJ,MATCH(A82,Config!R:R,0),Introduction!$D$12+1)</f>
        <v>SALAIRES</v>
      </c>
      <c r="E82" s="41"/>
      <c r="F82" s="42"/>
      <c r="G82" s="5"/>
    </row>
    <row r="83" spans="1:7" ht="120" x14ac:dyDescent="0.2">
      <c r="A83" s="115">
        <v>178</v>
      </c>
      <c r="B83" s="5"/>
      <c r="C83" s="36">
        <f>INDEX(Checklist!D:H,MATCH(A83,Checklist!D:D,0),2)</f>
        <v>7</v>
      </c>
      <c r="D83" s="34" t="str">
        <f>INDEX(Config!R:AJ,MATCH(A83,Config!R:R,0),Introduction!$D$12+1)</f>
        <v>PC: Les bulletins de salaire ou livres de paie indiquent-ils que le paiement est au moins conforme aux dispositions légales et/ou aux conventions collectives ?
CC: Les salaires et paiements d'heures supplémentaires figurant sur les bulletins de salaires ou livres de paie apparaissent conformes aux dispositions légales (salaires minimums) et/ou aux conventions collectives comme le stipule la Directive d’Interprétation Nationale GRASP. Quand le paiement est calculé sur une base unitaire, les salariés devront pouvoir gagner au moins le salaire minimum légal (en moyenne) pendant les heures de travail habituelles.</v>
      </c>
      <c r="E83" s="30"/>
      <c r="F83" s="31"/>
      <c r="G83" s="5"/>
    </row>
    <row r="84" spans="1:7" ht="42.95" customHeight="1" x14ac:dyDescent="0.2">
      <c r="A84" s="115">
        <v>179</v>
      </c>
      <c r="B84" s="5"/>
      <c r="C84" s="36" t="str">
        <f>INDEX(Checklist!D:H,MATCH(A84,Checklist!D:D,0),2)</f>
        <v>7.1</v>
      </c>
      <c r="D84" s="34" t="str">
        <f>INDEX(Config!R:AJ,MATCH(A84,Config!R:R,0),Introduction!$D$12+1)</f>
        <v>Les bulletins de salaire ou livres de paie indiquent clairement le nombre d’heures de travail rémunérées ou la quantité récoltée, y compris les heures supplémentaires (heures/jours).</v>
      </c>
      <c r="E84" s="23">
        <f>INDEX(Checklist!D:H,MATCH(A84,Checklist!D:D,0),5)</f>
        <v>0</v>
      </c>
      <c r="F84" s="20" t="str">
        <f>IF(INDEX(Checklist!B:H,MATCH(A84,Checklist!D:D,0),1)=1,1,IF(INDEX(Checklist!B:H,MATCH(A84,Checklist!D:D,0),1)=0,0,""))</f>
        <v/>
      </c>
      <c r="G84" s="5"/>
    </row>
    <row r="85" spans="1:7" ht="57" customHeight="1" x14ac:dyDescent="0.2">
      <c r="A85" s="115">
        <v>180</v>
      </c>
      <c r="B85" s="5"/>
      <c r="C85" s="36" t="str">
        <f>INDEX(Checklist!D:H,MATCH(A85,Checklist!D:D,0),2)</f>
        <v>7.2</v>
      </c>
      <c r="D85" s="35" t="str">
        <f>INDEX(Config!R:AJ,MATCH(A85,Config!R:R,0),Introduction!$D$12+1)</f>
        <v>Les versements de salaires et paiements d’heures supplémentaires figurant dans les documents sont conformes aux contrats et  à la réglementation nationale du travail (salaires minimums) et/ou aux conventions collectives, comme le spécifie la Directive d’Interprétation Nationale GRASP.</v>
      </c>
      <c r="E85" s="23">
        <f>INDEX(Checklist!D:H,MATCH(A85,Checklist!D:D,0),5)</f>
        <v>0</v>
      </c>
      <c r="F85" s="21" t="str">
        <f>IF(INDEX(Checklist!B:H,MATCH(A85,Checklist!D:D,0),1)=1,1,IF(INDEX(Checklist!B:H,MATCH(A85,Checklist!D:D,0),1)=0,0,""))</f>
        <v/>
      </c>
      <c r="G85" s="5"/>
    </row>
    <row r="86" spans="1:7" ht="84.95" customHeight="1" x14ac:dyDescent="0.2">
      <c r="A86" s="115">
        <v>181</v>
      </c>
      <c r="B86" s="5"/>
      <c r="C86" s="36" t="str">
        <f>INDEX(Checklist!D:H,MATCH(A86,Checklist!D:D,0),2)</f>
        <v>7.3</v>
      </c>
      <c r="D86" s="35" t="str">
        <f>INDEX(Config!R:AJ,MATCH(A86,Config!R:R,0),Introduction!$D$12+1)</f>
        <v>Indépendamment de l’unité de calcul, les bulletins de salaires ou livres de paie montrent que les salariés gagnent en moyenne au moins le salaire minimum légal dans le cadre des heures de travail habituelles (vérifier en particulier quand le taux unitaire est appliqué). En cas de retenues sur salaires et si les salariés sont payés au-dessous du salaire minimum, les retenues doivent être justifiées par écrit.</v>
      </c>
      <c r="E86" s="23">
        <f>INDEX(Checklist!D:H,MATCH(A86,Checklist!D:D,0),5)</f>
        <v>0</v>
      </c>
      <c r="F86" s="21" t="str">
        <f>IF(INDEX(Checklist!B:H,MATCH(A86,Checklist!D:D,0),1)=1,1,IF(INDEX(Checklist!B:H,MATCH(A86,Checklist!D:D,0),1)=0,0,""))</f>
        <v/>
      </c>
      <c r="G86" s="5"/>
    </row>
    <row r="87" spans="1:7" x14ac:dyDescent="0.2">
      <c r="B87" s="5"/>
      <c r="C87" s="45"/>
      <c r="D87" s="37"/>
      <c r="E87" s="37"/>
      <c r="F87" s="50"/>
      <c r="G87" s="5"/>
    </row>
    <row r="88" spans="1:7" ht="15.75" x14ac:dyDescent="0.25">
      <c r="B88" s="5"/>
      <c r="C88" s="45"/>
      <c r="D88" s="37" t="str">
        <f>INDEX(Config!R:AJ,MATCH("T2",Config!R:R,0),Introduction!$D$12+1)</f>
        <v>Critère de conformité au total (se basant sur les résultats des sous-critéres)</v>
      </c>
      <c r="E88" s="104" t="e">
        <f>INDEX(Config!R:AJ,MATCH(VLOOKUP(F88,Config!$F$2:$G$5,2),Config!R:R,0),1)</f>
        <v>#N/A</v>
      </c>
      <c r="F88" s="22" t="str">
        <f>IF(COUNTIF(F84:F86,"&gt;=0")=0,"-",SUMIF(F84:F86,"&gt;=0",F84:F86)/COUNTIF(F84:F86,"&gt;=0"))</f>
        <v>-</v>
      </c>
      <c r="G88" s="5"/>
    </row>
    <row r="89" spans="1:7" ht="42.95" customHeight="1" x14ac:dyDescent="0.2">
      <c r="B89" s="5"/>
      <c r="C89" s="46"/>
      <c r="D89" s="47" t="str">
        <f>INDEX(Config!R:AJ,MATCH("T1",Config!R:R,0),Introduction!$D$12+1)</f>
        <v xml:space="preserve">Degré de réalisation du critère de conformité: </v>
      </c>
      <c r="E89" s="153" t="str">
        <f>IF(ISNA(INDEX(Config!R:AJ,MATCH(VLOOKUP(F88,Config!$F$2:$G$5,2),Config!R:R,0),Introduction!$D$12+1)),"-",INDEX(Config!R:AJ,MATCH(VLOOKUP(F88,Config!$F$2:$G$5,2),Config!R:R,0),Introduction!$D$12+1))</f>
        <v>-</v>
      </c>
      <c r="F89" s="154"/>
      <c r="G89" s="5"/>
    </row>
    <row r="90" spans="1:7" x14ac:dyDescent="0.2">
      <c r="B90" s="5"/>
      <c r="C90" s="33"/>
      <c r="D90" s="13"/>
      <c r="E90" s="5"/>
      <c r="F90" s="19"/>
      <c r="G90" s="5"/>
    </row>
    <row r="91" spans="1:7" x14ac:dyDescent="0.2">
      <c r="B91" s="26"/>
      <c r="C91" s="33"/>
      <c r="D91" s="13"/>
      <c r="E91" s="26"/>
      <c r="F91" s="27"/>
      <c r="G91" s="26"/>
    </row>
    <row r="92" spans="1:7" ht="18" x14ac:dyDescent="0.2">
      <c r="A92" s="115">
        <v>184</v>
      </c>
      <c r="B92" s="5"/>
      <c r="C92" s="39"/>
      <c r="D92" s="40" t="str">
        <f>INDEX(Config!R:AJ,MATCH(A92,Config!R:R,0),Introduction!$D$12+1)</f>
        <v>NON-EMPLOI DE PERSONNES MINEURES</v>
      </c>
      <c r="E92" s="41"/>
      <c r="F92" s="42"/>
      <c r="G92" s="5"/>
    </row>
    <row r="93" spans="1:7" ht="129.94999999999999" customHeight="1" x14ac:dyDescent="0.2">
      <c r="A93" s="115">
        <v>185</v>
      </c>
      <c r="B93" s="5"/>
      <c r="C93" s="36">
        <f>INDEX(Checklist!D:H,MATCH(A93,Checklist!D:D,0),2)</f>
        <v>8</v>
      </c>
      <c r="D93" s="34" t="str">
        <f>INDEX(Config!R:AJ,MATCH(A93,Config!R:R,0),Introduction!$D$12+1)</f>
        <v>PC: Des documents indiquent-ils qu’aucune personne mineure n’est employée dans l’entreprise ?
CC: Des documents indiquent la conformité à la législation nationale concernant l'âge minimal d’admission à l’emploi. Si la législation nationale ne le stipule pas, il est interdit d'employer des enfants de moins de 15 ans. 
Si des enfants – en tant que membres de la famille restreinte – travaillent dans l’entreprise, ils n’effectuent pas de travaux mettant en danger leur santé et leur sécurité, compromettant leur développement, ou les empêchant de terminer leur scolarité obligatoire.</v>
      </c>
      <c r="E93" s="30"/>
      <c r="F93" s="31"/>
      <c r="G93" s="5"/>
    </row>
    <row r="94" spans="1:7" ht="57" customHeight="1" x14ac:dyDescent="0.2">
      <c r="A94" s="115">
        <v>186</v>
      </c>
      <c r="B94" s="5"/>
      <c r="C94" s="36" t="str">
        <f>INDEX(Checklist!D:H,MATCH(A94,Checklist!D:D,0),2)</f>
        <v>8.1</v>
      </c>
      <c r="D94" s="34" t="str">
        <f>INDEX(Config!R:AJ,MATCH(A94,Config!R:R,0),Introduction!$D$12+1)</f>
        <v>Les dates de naissance figurant dans les dossiers montrent que tous les salariés ont atteint l’âge minimal légal d’admission à l’emploi ou, si la Directive d’Interprétation Nationale GRASP ne le précise pas, qu’aucun salarié n’est âgé de moins de 15 ans.</v>
      </c>
      <c r="E94" s="23">
        <f>INDEX(Checklist!D:H,MATCH(A94,Checklist!D:D,0),5)</f>
        <v>0</v>
      </c>
      <c r="F94" s="20" t="str">
        <f>IF(INDEX(Checklist!B:H,MATCH(A94,Checklist!D:D,0),1)=1,1,IF(INDEX(Checklist!B:H,MATCH(A94,Checklist!D:D,0),1)=0,0,""))</f>
        <v/>
      </c>
      <c r="G94" s="5"/>
    </row>
    <row r="95" spans="1:7" ht="71.099999999999994" customHeight="1" x14ac:dyDescent="0.2">
      <c r="A95" s="115">
        <v>187</v>
      </c>
      <c r="B95" s="5"/>
      <c r="C95" s="36" t="str">
        <f>INDEX(Checklist!D:H,MATCH(A95,Checklist!D:D,0),2)</f>
        <v>8.2</v>
      </c>
      <c r="D95" s="35" t="str">
        <f>INDEX(Config!R:AJ,MATCH(A95,Config!R:R,0),Introduction!$D$12+1)</f>
        <v>Si des enfants – en tant que membres de la famille restreinte – travaillent dans l’entreprise, ils n’effectuent pas de travaux mettant en danger leur santé et leur sécurité (conformément au Module de Base applicable du Système Raisonné de Culture et d’Élevage, Ensemble des Exploitations), compromettant leur développement ou les empêchant de terminer leur scolarité obligatoire.</v>
      </c>
      <c r="E95" s="23">
        <f>INDEX(Checklist!D:H,MATCH(A95,Checklist!D:D,0),5)</f>
        <v>0</v>
      </c>
      <c r="F95" s="21" t="str">
        <f>IF(INDEX(Checklist!B:H,MATCH(A95,Checklist!D:D,0),1)=1,1,IF(INDEX(Checklist!B:H,MATCH(A95,Checklist!D:D,0),1)=0,0,""))</f>
        <v/>
      </c>
      <c r="G95" s="5"/>
    </row>
    <row r="96" spans="1:7" x14ac:dyDescent="0.2">
      <c r="B96" s="5"/>
      <c r="C96" s="45"/>
      <c r="D96" s="37"/>
      <c r="E96" s="37"/>
      <c r="F96" s="50"/>
      <c r="G96" s="5"/>
    </row>
    <row r="97" spans="1:7" ht="15.75" x14ac:dyDescent="0.25">
      <c r="B97" s="5"/>
      <c r="C97" s="45"/>
      <c r="D97" s="37" t="str">
        <f>INDEX(Config!R:AJ,MATCH("T2",Config!R:R,0),Introduction!$D$12+1)</f>
        <v>Critère de conformité au total (se basant sur les résultats des sous-critéres)</v>
      </c>
      <c r="E97" s="104" t="e">
        <f>INDEX(Config!R:AJ,MATCH(VLOOKUP(F97,Config!$F$2:$G$5,2),Config!R:R,0),1)</f>
        <v>#N/A</v>
      </c>
      <c r="F97" s="22" t="str">
        <f>IF(COUNTIF(F94:F95,"&gt;=0")=0,"-",SUMIF(F94:F95,"&gt;=0",F94:F95)/COUNTIF(F94:F95,"&gt;=0"))</f>
        <v>-</v>
      </c>
      <c r="G97" s="5"/>
    </row>
    <row r="98" spans="1:7" ht="42.95" customHeight="1" x14ac:dyDescent="0.2">
      <c r="B98" s="5"/>
      <c r="C98" s="46"/>
      <c r="D98" s="47" t="str">
        <f>INDEX(Config!R:AJ,MATCH("T1",Config!R:R,0),Introduction!$D$12+1)</f>
        <v xml:space="preserve">Degré de réalisation du critère de conformité: </v>
      </c>
      <c r="E98" s="153" t="str">
        <f>IF(ISNA(INDEX(Config!R:AJ,MATCH(VLOOKUP(F97,Config!$F$2:$G$5,2),Config!R:R,0),Introduction!$D$12+1)),"-",INDEX(Config!R:AJ,MATCH(VLOOKUP(F97,Config!$F$2:$G$5,2),Config!R:R,0),Introduction!$D$12+1))</f>
        <v>-</v>
      </c>
      <c r="F98" s="154"/>
      <c r="G98" s="5"/>
    </row>
    <row r="99" spans="1:7" x14ac:dyDescent="0.2">
      <c r="B99" s="5"/>
      <c r="C99" s="33"/>
      <c r="D99" s="13"/>
      <c r="E99" s="5"/>
      <c r="F99" s="19"/>
      <c r="G99" s="5"/>
    </row>
    <row r="100" spans="1:7" x14ac:dyDescent="0.2">
      <c r="B100" s="26"/>
      <c r="C100" s="33"/>
      <c r="D100" s="13"/>
      <c r="E100" s="26"/>
      <c r="F100" s="27"/>
      <c r="G100" s="26"/>
    </row>
    <row r="101" spans="1:7" ht="18" x14ac:dyDescent="0.2">
      <c r="A101" s="115">
        <v>190</v>
      </c>
      <c r="B101" s="5"/>
      <c r="C101" s="39"/>
      <c r="D101" s="40" t="str">
        <f>INDEX(Config!R:AJ,MATCH(A101,Config!R:R,0),Introduction!$D$12+1)</f>
        <v>ACCÈS À LA SCOLARITÉ OBLIGATOIRE</v>
      </c>
      <c r="E101" s="41"/>
      <c r="F101" s="42"/>
      <c r="G101" s="5"/>
    </row>
    <row r="102" spans="1:7" ht="128.1" customHeight="1" x14ac:dyDescent="0.2">
      <c r="A102" s="115">
        <v>191</v>
      </c>
      <c r="B102" s="5"/>
      <c r="C102" s="36">
        <f>INDEX(Checklist!D:H,MATCH(A102,Checklist!D:D,0),2)</f>
        <v>9</v>
      </c>
      <c r="D102" s="34" t="str">
        <f>INDEX(Config!R:AJ,MATCH(A102,Config!R:R,0),Introduction!$D$12+1)</f>
        <v>PC: Les enfants des salariés vivant sur les sites de production ou de manutention de l’entreprise ont-ils accès à la scolarité obligatoire ?
CC: Il est prouvé de manière documentée que les enfants des salariés vivant sur les sites de production ou de manutention de l’entreprise et en âge de suivre une scolarité obligatoire (selon la législation nationale) ont accès à la scolarité obligatoire, soit par transport assuré vers une école publique, soit par une scolarisation sur site.</v>
      </c>
      <c r="E102" s="30"/>
      <c r="F102" s="31"/>
      <c r="G102" s="5"/>
    </row>
    <row r="103" spans="1:7" ht="71.099999999999994" customHeight="1" x14ac:dyDescent="0.2">
      <c r="A103" s="115">
        <v>192</v>
      </c>
      <c r="B103" s="5"/>
      <c r="C103" s="36" t="str">
        <f>INDEX(Checklist!D:H,MATCH(A103,Checklist!D:D,0),2)</f>
        <v>9.1</v>
      </c>
      <c r="D103" s="34" t="str">
        <f>INDEX(Config!R:AJ,MATCH(A103,Config!R:R,0),Introduction!$D$12+1)</f>
        <v>Il existe une liste de tous les enfants vivant sur les sites de production ou de manutention de l’entreprise et en âge de suivre une scolarité obligatoire, comportant suffisamment d’indications: nom, nom des parents, date de naissance, fréquentation régulière de l’école, etc. Les enfants de la direction peuvent être exclus.</v>
      </c>
      <c r="E103" s="23">
        <f>INDEX(Checklist!D:H,MATCH(A103,Checklist!D:D,0),5)</f>
        <v>0</v>
      </c>
      <c r="F103" s="21" t="str">
        <f>IF(INDEX(Checklist!B:H,MATCH(A103,Checklist!D:D,0),1)=1,1,IF(INDEX(Checklist!B:H,MATCH(A103,Checklist!D:D,0),1)=0,0,""))</f>
        <v/>
      </c>
      <c r="G103" s="5"/>
    </row>
    <row r="104" spans="1:7" ht="57" customHeight="1" x14ac:dyDescent="0.2">
      <c r="A104" s="115">
        <v>193</v>
      </c>
      <c r="B104" s="5"/>
      <c r="C104" s="36" t="str">
        <f>INDEX(Checklist!D:H,MATCH(A104,Checklist!D:D,0),2)</f>
        <v>9.2</v>
      </c>
      <c r="D104" s="35" t="str">
        <f>INDEX(Config!R:AJ,MATCH(A104,Config!R:R,0),Introduction!$D$12+1)</f>
        <v>Il est prouvé qu’il existe un service de transport dans le cas où des enfants habitent à une distance trop importante pour faire le chemin à pied (une demi-heure de marche ou conformément à la Directive d’Interprétation Nationale GRASP).</v>
      </c>
      <c r="E104" s="23">
        <f>INDEX(Checklist!D:H,MATCH(A104,Checklist!D:D,0),5)</f>
        <v>0</v>
      </c>
      <c r="F104" s="21" t="str">
        <f>IF(INDEX(Checklist!B:H,MATCH(A104,Checklist!D:D,0),1)=1,1,IF(INDEX(Checklist!B:H,MATCH(A104,Checklist!D:D,0),1)=0,0,""))</f>
        <v/>
      </c>
      <c r="G104" s="5"/>
    </row>
    <row r="105" spans="1:7" ht="42.95" customHeight="1" x14ac:dyDescent="0.2">
      <c r="A105" s="115">
        <v>194</v>
      </c>
      <c r="B105" s="5"/>
      <c r="C105" s="36" t="str">
        <f>INDEX(Checklist!D:H,MATCH(A105,Checklist!D:D,0),2)</f>
        <v>9.3</v>
      </c>
      <c r="D105" s="35" t="str">
        <f>INDEX(Config!R:AJ,MATCH(A105,Config!R:R,0),Introduction!$D$12+1)</f>
        <v>Il est prouvé qu’il existe un système de scolarisation sur site lorsque l’accès aux établissements scolaires n’est pas possible.</v>
      </c>
      <c r="E105" s="23">
        <f>INDEX(Checklist!D:H,MATCH(A105,Checklist!D:D,0),5)</f>
        <v>0</v>
      </c>
      <c r="F105" s="21" t="str">
        <f>IF(INDEX(Checklist!B:H,MATCH(A105,Checklist!D:D,0),1)=1,1,IF(INDEX(Checklist!B:H,MATCH(A105,Checklist!D:D,0),1)=0,0,""))</f>
        <v/>
      </c>
      <c r="G105" s="5"/>
    </row>
    <row r="106" spans="1:7" x14ac:dyDescent="0.2">
      <c r="B106" s="5"/>
      <c r="C106" s="45"/>
      <c r="D106" s="37"/>
      <c r="E106" s="37"/>
      <c r="F106" s="50"/>
      <c r="G106" s="5"/>
    </row>
    <row r="107" spans="1:7" ht="15.75" x14ac:dyDescent="0.25">
      <c r="B107" s="5"/>
      <c r="C107" s="45"/>
      <c r="D107" s="37" t="str">
        <f>INDEX(Config!R:AJ,MATCH("T2",Config!R:R,0),Introduction!$D$12+1)</f>
        <v>Critère de conformité au total (se basant sur les résultats des sous-critéres)</v>
      </c>
      <c r="E107" s="104" t="e">
        <f>INDEX(Config!R:AJ,MATCH(VLOOKUP(F107,Config!$F$2:$G$5,2),Config!R:R,0),1)</f>
        <v>#N/A</v>
      </c>
      <c r="F107" s="22" t="str">
        <f>IF(COUNTIF(F103:F105,"&gt;=0")=0,"-",SUMIF(F103:F105,"&gt;=0",F103:F105)/COUNTIF(F103:F105,"&gt;=0"))</f>
        <v>-</v>
      </c>
      <c r="G107" s="5"/>
    </row>
    <row r="108" spans="1:7" ht="42.95" customHeight="1" x14ac:dyDescent="0.2">
      <c r="B108" s="5"/>
      <c r="C108" s="46"/>
      <c r="D108" s="47" t="str">
        <f>INDEX(Config!R:AJ,MATCH("T1",Config!R:R,0),Introduction!$D$12+1)</f>
        <v xml:space="preserve">Degré de réalisation du critère de conformité: </v>
      </c>
      <c r="E108" s="153" t="str">
        <f>IF(ISNA(INDEX(Config!R:AJ,MATCH(VLOOKUP(F107,Config!$F$2:$G$5,2),Config!R:R,0),Introduction!$D$12+1)),"-",INDEX(Config!R:AJ,MATCH(VLOOKUP(F107,Config!$F$2:$G$5,2),Config!R:R,0),Introduction!$D$12+1))</f>
        <v>-</v>
      </c>
      <c r="F108" s="154"/>
      <c r="G108" s="5"/>
    </row>
    <row r="109" spans="1:7" x14ac:dyDescent="0.2">
      <c r="B109" s="5"/>
      <c r="C109" s="33"/>
      <c r="D109" s="13"/>
      <c r="E109" s="5"/>
      <c r="F109" s="19"/>
      <c r="G109" s="5"/>
    </row>
    <row r="110" spans="1:7" x14ac:dyDescent="0.2">
      <c r="B110" s="26"/>
      <c r="C110" s="33"/>
      <c r="D110" s="13"/>
      <c r="E110" s="26"/>
      <c r="F110" s="27"/>
      <c r="G110" s="26"/>
    </row>
    <row r="111" spans="1:7" ht="18" x14ac:dyDescent="0.2">
      <c r="A111" s="115">
        <v>197</v>
      </c>
      <c r="B111" s="5"/>
      <c r="C111" s="39"/>
      <c r="D111" s="40" t="str">
        <f>INDEX(Config!R:AJ,MATCH(A111,Config!R:R,0),Introduction!$D$12+1)</f>
        <v>SYSTÈME D’ENREGISTREMENT DU TEMPS DE TRAVAIL</v>
      </c>
      <c r="E111" s="41"/>
      <c r="F111" s="42"/>
      <c r="G111" s="5"/>
    </row>
    <row r="112" spans="1:7" ht="141.94999999999999" customHeight="1" x14ac:dyDescent="0.2">
      <c r="A112" s="115">
        <v>198</v>
      </c>
      <c r="B112" s="5"/>
      <c r="C112" s="36">
        <f>INDEX(Checklist!D:H,MATCH(A112,Checklist!D:D,0),2)</f>
        <v>10</v>
      </c>
      <c r="D112" s="34" t="str">
        <f>INDEX(Config!R:AJ,MATCH(A112,Config!R:R,0),Introduction!$D$12+1)</f>
        <v>PC: Existe-t-il un système d'enregistrement du temps de travail qui montre la durée de travail quotidienne et les heures supplémentaires sur une base journalière pour les salariés ?
CC: Il existe un système d'enregistrement du temps de travail, mis en œuvre en fonction de la taille de l’entreprise, qui assure aux salariés comme à l’employeur la transparence des heures de travail ainsi que des heures supplémentaires sur une base journalière. Des documents retracent les temps de travail des salariés sur les 24 derniers mois. Les enregistrements sont régulièrement validés par les salariés et accessibles pour le(s) représentant(s) des salariés.</v>
      </c>
      <c r="E112" s="30"/>
      <c r="F112" s="31"/>
      <c r="G112" s="5"/>
    </row>
    <row r="113" spans="1:7" ht="42.95" customHeight="1" x14ac:dyDescent="0.2">
      <c r="A113" s="115">
        <v>199</v>
      </c>
      <c r="B113" s="5"/>
      <c r="C113" s="36" t="str">
        <f>INDEX(Checklist!D:H,MATCH(A113,Checklist!D:D,0),2)</f>
        <v>10.1</v>
      </c>
      <c r="D113" s="34" t="str">
        <f>INDEX(Config!R:AJ,MATCH(A113,Config!R:R,0),Introduction!$D$12+1)</f>
        <v>Un système d’enregistrement des temps est mis en œuvre dans l’entreprise, en adéquation avec la taille de celle-ci (p. ex. feuille d’enregistrement, horloge de pointage, cartes électroniques, etc.).</v>
      </c>
      <c r="E113" s="23">
        <f>INDEX(Checklist!D:H,MATCH(A113,Checklist!D:D,0),5)</f>
        <v>0</v>
      </c>
      <c r="F113" s="20" t="str">
        <f>IF(INDEX(Checklist!B:H,MATCH(A113,Checklist!D:D,0),1)=1,1,IF(INDEX(Checklist!B:H,MATCH(A113,Checklist!D:D,0),1)=0,0,""))</f>
        <v/>
      </c>
      <c r="G113" s="5"/>
    </row>
    <row r="114" spans="1:7" ht="42.95" customHeight="1" x14ac:dyDescent="0.2">
      <c r="A114" s="115">
        <v>200</v>
      </c>
      <c r="B114" s="5"/>
      <c r="C114" s="36" t="str">
        <f>INDEX(Checklist!D:H,MATCH(A114,Checklist!D:D,0),2)</f>
        <v>10.2</v>
      </c>
      <c r="D114" s="35" t="str">
        <f>INDEX(Config!R:AJ,MATCH(A114,Config!R:R,0),Introduction!$D$12+1)</f>
        <v>Les enregistrements indiquent la durée normale du travail pour les salariés sur une base journalière.</v>
      </c>
      <c r="E114" s="23">
        <f>INDEX(Checklist!D:H,MATCH(A114,Checklist!D:D,0),5)</f>
        <v>0</v>
      </c>
      <c r="F114" s="21" t="str">
        <f>IF(INDEX(Checklist!B:H,MATCH(A114,Checklist!D:D,0),1)=1,1,IF(INDEX(Checklist!B:H,MATCH(A114,Checklist!D:D,0),1)=0,0,""))</f>
        <v/>
      </c>
      <c r="G114" s="5"/>
    </row>
    <row r="115" spans="1:7" ht="42.95" customHeight="1" x14ac:dyDescent="0.2">
      <c r="A115" s="115">
        <v>201</v>
      </c>
      <c r="B115" s="5"/>
      <c r="C115" s="36" t="str">
        <f>INDEX(Checklist!D:H,MATCH(A115,Checklist!D:D,0),2)</f>
        <v>10.3</v>
      </c>
      <c r="D115" s="35" t="str">
        <f>INDEX(Config!R:AJ,MATCH(A115,Config!R:R,0),Introduction!$D$12+1)</f>
        <v>Les enregistrements indiquent les heures supplémentaires telles que définies par les contrats en vertu de la législation pour tous les salariés sur une base journalière.</v>
      </c>
      <c r="E115" s="23">
        <f>INDEX(Checklist!D:H,MATCH(A115,Checklist!D:D,0),5)</f>
        <v>0</v>
      </c>
      <c r="F115" s="21" t="str">
        <f>IF(INDEX(Checklist!B:H,MATCH(A115,Checklist!D:D,0),1)=1,1,IF(INDEX(Checklist!B:H,MATCH(A115,Checklist!D:D,0),1)=0,0,""))</f>
        <v/>
      </c>
      <c r="G115" s="5"/>
    </row>
    <row r="116" spans="1:7" ht="42.95" customHeight="1" x14ac:dyDescent="0.2">
      <c r="A116" s="115">
        <v>202</v>
      </c>
      <c r="B116" s="5"/>
      <c r="C116" s="36" t="str">
        <f>INDEX(Checklist!D:H,MATCH(A116,Checklist!D:D,0),2)</f>
        <v>10.4</v>
      </c>
      <c r="D116" s="35" t="str">
        <f>INDEX(Config!R:AJ,MATCH(A116,Config!R:R,0),Introduction!$D$12+1)</f>
        <v>Les enregistrements indiquent les pauses et les jours fériés pour les salariés (sur une base journalière).</v>
      </c>
      <c r="E116" s="23">
        <f>INDEX(Checklist!D:H,MATCH(A116,Checklist!D:D,0),5)</f>
        <v>0</v>
      </c>
      <c r="F116" s="21" t="str">
        <f>IF(INDEX(Checklist!B:H,MATCH(A116,Checklist!D:D,0),1)=1,1,IF(INDEX(Checklist!B:H,MATCH(A116,Checklist!D:D,0),1)=0,0,""))</f>
        <v/>
      </c>
      <c r="G116" s="5"/>
    </row>
    <row r="117" spans="1:7" ht="42.95" customHeight="1" x14ac:dyDescent="0.2">
      <c r="A117" s="115">
        <v>203</v>
      </c>
      <c r="B117" s="5"/>
      <c r="C117" s="36" t="str">
        <f>INDEX(Checklist!D:H,MATCH(A117,Checklist!D:D,0),2)</f>
        <v>10.5</v>
      </c>
      <c r="D117" s="35" t="str">
        <f>INDEX(Config!R:AJ,MATCH(A117,Config!R:R,0),Introduction!$D$12+1)</f>
        <v>Les enregistrements des temps de travail sont régulièrement validés par les salariés (p. ex. feuille d’enregistrement signée régulièrement, horloge de pointage).</v>
      </c>
      <c r="E117" s="23">
        <f>INDEX(Checklist!D:H,MATCH(A117,Checklist!D:D,0),5)</f>
        <v>0</v>
      </c>
      <c r="F117" s="21" t="str">
        <f>IF(INDEX(Checklist!B:H,MATCH(A117,Checklist!D:D,0),1)=1,1,IF(INDEX(Checklist!B:H,MATCH(A117,Checklist!D:D,0),1)=0,0,""))</f>
        <v/>
      </c>
      <c r="G117" s="5"/>
    </row>
    <row r="118" spans="1:7" ht="42.95" customHeight="1" x14ac:dyDescent="0.2">
      <c r="A118" s="115">
        <v>204</v>
      </c>
      <c r="B118" s="5"/>
      <c r="C118" s="36" t="str">
        <f>INDEX(Checklist!D:H,MATCH(A118,Checklist!D:D,0),2)</f>
        <v>10.6</v>
      </c>
      <c r="D118" s="35" t="str">
        <f>INDEX(Config!R:AJ,MATCH(A118,Config!R:R,0),Introduction!$D$12+1)</f>
        <v>Le(s) représentant(s) des salariés a (ont) accès à ces enregistrements.</v>
      </c>
      <c r="E118" s="23">
        <f>INDEX(Checklist!D:H,MATCH(A118,Checklist!D:D,0),5)</f>
        <v>0</v>
      </c>
      <c r="F118" s="21" t="str">
        <f>IF(INDEX(Checklist!B:H,MATCH(A118,Checklist!D:D,0),1)=1,1,IF(INDEX(Checklist!B:H,MATCH(A118,Checklist!D:D,0),1)=0,0,""))</f>
        <v/>
      </c>
      <c r="G118" s="5"/>
    </row>
    <row r="119" spans="1:7" ht="42.95" customHeight="1" x14ac:dyDescent="0.2">
      <c r="A119" s="115">
        <v>205</v>
      </c>
      <c r="B119" s="5"/>
      <c r="C119" s="36" t="str">
        <f>INDEX(Checklist!D:H,MATCH(A119,Checklist!D:D,0),2)</f>
        <v>10.7</v>
      </c>
      <c r="D119" s="35" t="str">
        <f>INDEX(Config!R:AJ,MATCH(A119,Config!R:R,0),Introduction!$D$12+1)</f>
        <v>Les enregistrements sont conservés durant une période minimale de 24 mois.</v>
      </c>
      <c r="E119" s="23">
        <f>INDEX(Checklist!D:H,MATCH(A119,Checklist!D:D,0),5)</f>
        <v>0</v>
      </c>
      <c r="F119" s="21" t="str">
        <f>IF(INDEX(Checklist!B:H,MATCH(A119,Checklist!D:D,0),1)=1,1,IF(INDEX(Checklist!B:H,MATCH(A119,Checklist!D:D,0),1)=0,0,""))</f>
        <v/>
      </c>
      <c r="G119" s="5"/>
    </row>
    <row r="120" spans="1:7" x14ac:dyDescent="0.2">
      <c r="B120" s="5"/>
      <c r="C120" s="45"/>
      <c r="D120" s="37"/>
      <c r="E120" s="37"/>
      <c r="F120" s="50"/>
      <c r="G120" s="5"/>
    </row>
    <row r="121" spans="1:7" ht="15.75" x14ac:dyDescent="0.25">
      <c r="B121" s="5"/>
      <c r="C121" s="45"/>
      <c r="D121" s="37" t="str">
        <f>INDEX(Config!R:AJ,MATCH("T2",Config!R:R,0),Introduction!$D$12+1)</f>
        <v>Critère de conformité au total (se basant sur les résultats des sous-critéres)</v>
      </c>
      <c r="E121" s="104" t="e">
        <f>INDEX(Config!R:AJ,MATCH(VLOOKUP(F121,Config!$F$2:$G$5,2),Config!R:R,0),1)</f>
        <v>#N/A</v>
      </c>
      <c r="F121" s="22" t="str">
        <f>IF(COUNTIF(F113:F119,"&gt;=0")=0,"-",SUMIF(F113:F119,"&gt;=0",F113:F119)/COUNTIF(F113:F119,"&gt;=0"))</f>
        <v>-</v>
      </c>
      <c r="G121" s="5"/>
    </row>
    <row r="122" spans="1:7" ht="42.95" customHeight="1" x14ac:dyDescent="0.2">
      <c r="B122" s="5"/>
      <c r="C122" s="46"/>
      <c r="D122" s="47" t="str">
        <f>INDEX(Config!R:AJ,MATCH("T1",Config!R:R,0),Introduction!$D$12+1)</f>
        <v xml:space="preserve">Degré de réalisation du critère de conformité: </v>
      </c>
      <c r="E122" s="153" t="str">
        <f>IF(ISNA(INDEX(Config!R:AJ,MATCH(VLOOKUP(F121,Config!$F$2:$G$5,2),Config!R:R,0),Introduction!$D$12+1)),"-",INDEX(Config!R:AJ,MATCH(VLOOKUP(F121,Config!$F$2:$G$5,2),Config!R:R,0),Introduction!$D$12+1))</f>
        <v>-</v>
      </c>
      <c r="F122" s="154"/>
      <c r="G122" s="5"/>
    </row>
    <row r="123" spans="1:7" x14ac:dyDescent="0.2">
      <c r="B123" s="5"/>
      <c r="C123" s="33"/>
      <c r="D123" s="13"/>
      <c r="E123" s="5"/>
      <c r="F123" s="19"/>
      <c r="G123" s="5"/>
    </row>
    <row r="124" spans="1:7" x14ac:dyDescent="0.2">
      <c r="B124" s="26"/>
      <c r="C124" s="33"/>
      <c r="D124" s="13"/>
      <c r="E124" s="26"/>
      <c r="F124" s="27"/>
      <c r="G124" s="26"/>
    </row>
    <row r="125" spans="1:7" ht="18" x14ac:dyDescent="0.2">
      <c r="A125" s="115">
        <v>208</v>
      </c>
      <c r="B125" s="5"/>
      <c r="C125" s="39"/>
      <c r="D125" s="40" t="str">
        <f>INDEX(Config!R:AJ,MATCH(A125,Config!R:R,0),Introduction!$D$12+1)</f>
        <v>HEURES DE TRAVAIL &amp; PAUSES</v>
      </c>
      <c r="E125" s="41"/>
      <c r="F125" s="42"/>
      <c r="G125" s="5"/>
    </row>
    <row r="126" spans="1:7" ht="144" customHeight="1" x14ac:dyDescent="0.2">
      <c r="A126" s="115">
        <v>209</v>
      </c>
      <c r="B126" s="5"/>
      <c r="C126" s="36">
        <f>INDEX(Checklist!D:H,MATCH(A126,Checklist!D:D,0),2)</f>
        <v>11</v>
      </c>
      <c r="D126" s="34" t="str">
        <f>INDEX(Config!R:AJ,MATCH(A126,Config!R:R,0),Introduction!$D$12+1)</f>
        <v>PC: Les heures de travail et les pauses documentées dans les temps enregistrés respectent-elles la législation en vigueur et/ou les conventions collectives ?
CC: Les heures de travail, les pauses et les jours de repos documentés respectent la législation en vigueur et/ou les conventions collectives. En l’absence de réglementation plus stricte, les enregistrements indiquent que les temps de travail hebdomadaires habituels ne dépassent pas un maximum de 48 heures. Durant les pics d’activité saisonniers (période des récoltes), le temps de travail hebdomadaire n’excède pas un maximum de 60 heures. Des pauses et des jours de repos sont aussi garantis pendant les pics saisonniers.</v>
      </c>
      <c r="E126" s="30"/>
      <c r="F126" s="31"/>
      <c r="G126" s="5"/>
    </row>
    <row r="127" spans="1:7" ht="57" customHeight="1" x14ac:dyDescent="0.2">
      <c r="A127" s="115">
        <v>210</v>
      </c>
      <c r="B127" s="5"/>
      <c r="C127" s="36" t="str">
        <f>INDEX(Checklist!D:H,MATCH(A127,Checklist!D:D,0),2)</f>
        <v>11.1</v>
      </c>
      <c r="D127" s="34" t="str">
        <f>INDEX(Config!R:AJ,MATCH(A127,Config!R:R,0),Introduction!$D$12+1)</f>
        <v>Des informations sur la réglementation du travail en vigueur et/ou les conventions collectives relatives aux heures de travail et aux pauses sont disponibles (p. ex. dans la Directive d’Interprétation Nationale GRASP).</v>
      </c>
      <c r="E127" s="23">
        <f>INDEX(Checklist!D:H,MATCH(A127,Checklist!D:D,0),5)</f>
        <v>0</v>
      </c>
      <c r="F127" s="20" t="str">
        <f>IF(INDEX(Checklist!B:H,MATCH(A127,Checklist!D:D,0),1)=1,1,IF(INDEX(Checklist!B:H,MATCH(A127,Checklist!D:D,0),1)=0,0,""))</f>
        <v/>
      </c>
      <c r="G127" s="5"/>
    </row>
    <row r="128" spans="1:7" ht="42.95" customHeight="1" x14ac:dyDescent="0.2">
      <c r="A128" s="115">
        <v>211</v>
      </c>
      <c r="B128" s="5"/>
      <c r="C128" s="36" t="str">
        <f>INDEX(Checklist!D:H,MATCH(A128,Checklist!D:D,0),2)</f>
        <v>11.2</v>
      </c>
      <c r="D128" s="35" t="str">
        <f>INDEX(Config!R:AJ,MATCH(A128,Config!R:R,0),Introduction!$D$12+1)</f>
        <v>Les heures de travail enregistrées, heures supplémentaires incluses, indiquent une conformité aux dispositions légales et/ou aux conventions collectives.</v>
      </c>
      <c r="E128" s="23">
        <f>INDEX(Checklist!D:H,MATCH(A128,Checklist!D:D,0),5)</f>
        <v>0</v>
      </c>
      <c r="F128" s="21" t="str">
        <f>IF(INDEX(Checklist!B:H,MATCH(A128,Checklist!D:D,0),1)=1,1,IF(INDEX(Checklist!B:H,MATCH(A128,Checklist!D:D,0),1)=0,0,""))</f>
        <v/>
      </c>
      <c r="G128" s="5"/>
    </row>
    <row r="129" spans="1:10" ht="42.95" customHeight="1" x14ac:dyDescent="0.2">
      <c r="A129" s="115">
        <v>212</v>
      </c>
      <c r="B129" s="5"/>
      <c r="C129" s="36" t="str">
        <f>INDEX(Checklist!D:H,MATCH(A129,Checklist!D:D,0),2)</f>
        <v>11.3</v>
      </c>
      <c r="D129" s="35" t="str">
        <f>INDEX(Config!R:AJ,MATCH(A129,Config!R:R,0),Introduction!$D$12+1)</f>
        <v>Les temps/jours de repos enregistrés indiquent une conformité à la réglementation nationale et/ou aux conventions collectives.</v>
      </c>
      <c r="E129" s="23">
        <f>INDEX(Checklist!D:H,MATCH(A129,Checklist!D:D,0),5)</f>
        <v>0</v>
      </c>
      <c r="F129" s="21" t="str">
        <f>IF(INDEX(Checklist!B:H,MATCH(A129,Checklist!D:D,0),1)=1,1,IF(INDEX(Checklist!B:H,MATCH(A129,Checklist!D:D,0),1)=0,0,""))</f>
        <v/>
      </c>
      <c r="G129" s="5"/>
    </row>
    <row r="130" spans="1:10" ht="57" customHeight="1" x14ac:dyDescent="0.2">
      <c r="A130" s="115">
        <v>213</v>
      </c>
      <c r="B130" s="5"/>
      <c r="C130" s="36" t="str">
        <f>INDEX(Checklist!D:H,MATCH(A130,Checklist!D:D,0),2)</f>
        <v>11.4</v>
      </c>
      <c r="D130" s="35" t="str">
        <f>INDEX(Config!R:AJ,MATCH(A130,Config!R:R,0),Introduction!$D$12+1)</f>
        <v>En l’absence d’une réglementation applicable plus stricte, le temps de travail hebdomadaire habituel ne dépasse pas 48 heures. Durant les pics d’activité saisonniers (période des récoltes), le temps de travail hebdomadaire n’excède pas 60 heures.</v>
      </c>
      <c r="E130" s="23">
        <f>INDEX(Checklist!D:H,MATCH(A130,Checklist!D:D,0),5)</f>
        <v>0</v>
      </c>
      <c r="F130" s="21" t="str">
        <f>IF(INDEX(Checklist!B:H,MATCH(A130,Checklist!D:D,0),1)=1,1,IF(INDEX(Checklist!B:H,MATCH(A130,Checklist!D:D,0),1)=0,0,""))</f>
        <v/>
      </c>
      <c r="G130" s="5"/>
    </row>
    <row r="131" spans="1:10" ht="42.95" customHeight="1" x14ac:dyDescent="0.2">
      <c r="A131" s="115">
        <v>214</v>
      </c>
      <c r="B131" s="5"/>
      <c r="C131" s="36" t="str">
        <f>INDEX(Checklist!D:H,MATCH(A131,Checklist!D:D,0),2)</f>
        <v>11.5</v>
      </c>
      <c r="D131" s="35" t="str">
        <f>INDEX(Config!R:AJ,MATCH(A131,Config!R:R,0),Introduction!$D$12+1)</f>
        <v>Les enregistrements indiquent que des pauses et des jours de repos sont également garantis pendant les pics saisonniers.</v>
      </c>
      <c r="E131" s="23">
        <f>INDEX(Checklist!D:H,MATCH(A131,Checklist!D:D,0),5)</f>
        <v>0</v>
      </c>
      <c r="F131" s="21" t="str">
        <f>IF(INDEX(Checklist!B:H,MATCH(A131,Checklist!D:D,0),1)=1,1,IF(INDEX(Checklist!B:H,MATCH(A131,Checklist!D:D,0),1)=0,0,""))</f>
        <v/>
      </c>
      <c r="G131" s="5"/>
    </row>
    <row r="132" spans="1:10" x14ac:dyDescent="0.2">
      <c r="B132" s="5"/>
      <c r="C132" s="45"/>
      <c r="D132" s="37"/>
      <c r="E132" s="37"/>
      <c r="F132" s="50"/>
      <c r="G132" s="5"/>
      <c r="J132" s="102"/>
    </row>
    <row r="133" spans="1:10" ht="15.75" x14ac:dyDescent="0.25">
      <c r="B133" s="5"/>
      <c r="C133" s="45"/>
      <c r="D133" s="37" t="str">
        <f>INDEX(Config!R:AJ,MATCH("T2",Config!R:R,0),Introduction!$D$12+1)</f>
        <v>Critère de conformité au total (se basant sur les résultats des sous-critéres)</v>
      </c>
      <c r="E133" s="104" t="e">
        <f>INDEX(Config!R:AJ,MATCH(VLOOKUP(F133,Config!$F$2:$G$5,2),Config!R:R,0),1)</f>
        <v>#N/A</v>
      </c>
      <c r="F133" s="22" t="str">
        <f>IF(COUNTIF(F127:F131,"&gt;=0")=0,"-",SUMIF(F127:F131,"&gt;=0",F127:F131)/COUNTIF(F127:F131,"&gt;=0"))</f>
        <v>-</v>
      </c>
      <c r="G133" s="5"/>
    </row>
    <row r="134" spans="1:10" ht="42.95" customHeight="1" x14ac:dyDescent="0.2">
      <c r="B134" s="5"/>
      <c r="C134" s="46"/>
      <c r="D134" s="47" t="str">
        <f>INDEX(Config!R:AJ,MATCH("T1",Config!R:R,0),Introduction!$D$12+1)</f>
        <v xml:space="preserve">Degré de réalisation du critère de conformité: </v>
      </c>
      <c r="E134" s="153" t="str">
        <f>IF(ISNA(INDEX(Config!R:AJ,MATCH(VLOOKUP(F133,Config!$F$2:$G$5,2),Config!R:R,0),Introduction!$D$12+1)),"-",INDEX(Config!R:AJ,MATCH(VLOOKUP(F133,Config!$F$2:$G$5,2),Config!R:R,0),Introduction!$D$12+1))</f>
        <v>-</v>
      </c>
      <c r="F134" s="154"/>
      <c r="G134" s="5"/>
    </row>
    <row r="135" spans="1:10" x14ac:dyDescent="0.2">
      <c r="B135" s="5"/>
      <c r="C135" s="33"/>
      <c r="D135" s="13"/>
      <c r="E135" s="5"/>
      <c r="F135" s="19"/>
      <c r="G135" s="5"/>
    </row>
    <row r="136" spans="1:10" x14ac:dyDescent="0.2">
      <c r="B136" s="26"/>
      <c r="C136" s="33"/>
      <c r="D136" s="13"/>
      <c r="E136" s="26"/>
      <c r="F136" s="27"/>
      <c r="G136" s="26"/>
    </row>
    <row r="137" spans="1:10" ht="18" x14ac:dyDescent="0.2">
      <c r="B137" s="5"/>
      <c r="C137" s="39"/>
      <c r="D137" s="40" t="s">
        <v>275</v>
      </c>
      <c r="E137" s="41"/>
      <c r="F137" s="42"/>
      <c r="G137" s="5"/>
    </row>
    <row r="138" spans="1:10" x14ac:dyDescent="0.2">
      <c r="B138" s="5"/>
      <c r="C138" s="43"/>
      <c r="D138" s="38"/>
      <c r="E138" s="38"/>
      <c r="F138" s="44"/>
      <c r="G138" s="5"/>
    </row>
    <row r="139" spans="1:10" ht="42.95" customHeight="1" x14ac:dyDescent="0.2">
      <c r="B139" s="5"/>
      <c r="C139" s="45"/>
      <c r="D139" s="124" t="str">
        <f>INDEX(Config!R:AJ,MATCH("T4",Config!R:R,0),Introduction!$D$12+1)</f>
        <v xml:space="preserve">Degré des réalisation total: </v>
      </c>
      <c r="E139" s="105" t="e">
        <f>INDEX(Config!R:AJ,MATCH(VLOOKUP(F139,Config!$F$2:$G$5,2),Config!R:R,0),1)</f>
        <v>#DIV/0!</v>
      </c>
      <c r="F139" s="103" t="e">
        <f>AVERAGE(F133,F121,F107,F97,F88,F78,F68,F54,F40,F27,F14)</f>
        <v>#DIV/0!</v>
      </c>
      <c r="G139" s="5"/>
    </row>
    <row r="140" spans="1:10" ht="42.95" customHeight="1" x14ac:dyDescent="0.2">
      <c r="B140" s="5"/>
      <c r="C140" s="45"/>
      <c r="D140" s="124" t="str">
        <f>INDEX(Config!R:AJ,MATCH("T3",Config!R:R,0),Introduction!$D$12+1)</f>
        <v xml:space="preserve">Nombre de citères de conformité "Non conforme" ou "Non conforme, des mesures pris" (doit être à 0 afin d'atteindre le niveau de conformité secondaire ou maximale). </v>
      </c>
      <c r="E140" s="48"/>
      <c r="F140" s="49">
        <f>COUNTIF(E5:F134,"C3")+COUNTIF(E5:F134,"C4")</f>
        <v>0</v>
      </c>
      <c r="G140" s="5"/>
    </row>
    <row r="141" spans="1:10" ht="42.95" customHeight="1" x14ac:dyDescent="0.2">
      <c r="B141" s="5"/>
      <c r="C141" s="46"/>
      <c r="D141" s="47" t="str">
        <f>INDEX(Config!R:AJ,MATCH("T5",Config!R:R,0),Introduction!$D$12+1)</f>
        <v xml:space="preserve">Degré des réalisation total: </v>
      </c>
      <c r="E141" s="151" t="e">
        <f>IF(AND(OR(E139="C1",E139="C2"),F140&gt;0),INDEX(Config!R:AJ,MATCH("C3",Config!R:R,0),Introduction!$D$12+1),INDEX(Config!R:AJ,MATCH(VLOOKUP(F139,Config!$F$2:$G$5,2),Config!R:R,0),Introduction!$D$12+1))</f>
        <v>#DIV/0!</v>
      </c>
      <c r="F141" s="152"/>
      <c r="G141" s="5"/>
    </row>
    <row r="142" spans="1:10" x14ac:dyDescent="0.2">
      <c r="B142" s="5"/>
      <c r="C142" s="33"/>
      <c r="D142" s="13"/>
      <c r="E142" s="5"/>
      <c r="F142" s="19"/>
      <c r="G142" s="5"/>
    </row>
    <row r="147" spans="8:8" x14ac:dyDescent="0.2">
      <c r="H147" s="18"/>
    </row>
  </sheetData>
  <mergeCells count="13">
    <mergeCell ref="E141:F141"/>
    <mergeCell ref="E15:F15"/>
    <mergeCell ref="D3:F3"/>
    <mergeCell ref="E28:F28"/>
    <mergeCell ref="E55:F55"/>
    <mergeCell ref="E69:F69"/>
    <mergeCell ref="E79:F79"/>
    <mergeCell ref="E41:F41"/>
    <mergeCell ref="E89:F89"/>
    <mergeCell ref="E98:F98"/>
    <mergeCell ref="E108:F108"/>
    <mergeCell ref="E122:F122"/>
    <mergeCell ref="E134:F134"/>
  </mergeCells>
  <phoneticPr fontId="15" type="noConversion"/>
  <pageMargins left="0.75000000000000011" right="0.75000000000000011" top="1" bottom="1" header="0.5" footer="0.5"/>
  <pageSetup paperSize="9" orientation="landscape" horizontalDpi="4294967292" verticalDpi="4294967292"/>
  <picture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Z279"/>
  <sheetViews>
    <sheetView topLeftCell="A276" workbookViewId="0">
      <selection activeCell="Z1" sqref="Z1"/>
    </sheetView>
  </sheetViews>
  <sheetFormatPr baseColWidth="10" defaultRowHeight="15.75" x14ac:dyDescent="0.25"/>
  <cols>
    <col min="1" max="1" width="6.125" style="157" customWidth="1"/>
    <col min="2" max="2" width="8.375" style="93" customWidth="1"/>
    <col min="3" max="3" width="2.125" bestFit="1" customWidth="1"/>
    <col min="5" max="5" width="8.375" style="93" customWidth="1"/>
    <col min="6" max="6" width="9" style="14" customWidth="1"/>
    <col min="7" max="7" width="10.125" style="14" customWidth="1"/>
    <col min="8" max="8" width="8.375" style="93" customWidth="1"/>
    <col min="12" max="12" width="8.375" style="93" customWidth="1"/>
    <col min="15" max="16" width="10.875" style="3"/>
    <col min="17" max="17" width="8.375" style="93" customWidth="1"/>
    <col min="18" max="18" width="10.875" style="1"/>
    <col min="19" max="19" width="63.875" style="107" customWidth="1"/>
    <col min="20" max="20" width="60.375" style="107" customWidth="1"/>
    <col min="21" max="21" width="60.875" style="107" customWidth="1"/>
    <col min="22" max="22" width="51.125" style="127" customWidth="1"/>
    <col min="23" max="24" width="64.625" style="127" customWidth="1"/>
    <col min="25" max="25" width="45.375" style="127" customWidth="1"/>
    <col min="26" max="26" width="63.875" style="138" customWidth="1"/>
  </cols>
  <sheetData>
    <row r="1" spans="1:26" s="95" customFormat="1" ht="119.1" customHeight="1" x14ac:dyDescent="0.25">
      <c r="A1" s="156" t="s">
        <v>242</v>
      </c>
      <c r="B1" s="94"/>
      <c r="D1" s="95" t="s">
        <v>237</v>
      </c>
      <c r="E1" s="94"/>
      <c r="F1" s="96" t="s">
        <v>265</v>
      </c>
      <c r="G1" s="96" t="s">
        <v>256</v>
      </c>
      <c r="H1" s="94"/>
      <c r="I1" s="95" t="s">
        <v>248</v>
      </c>
      <c r="J1" s="95" t="s">
        <v>249</v>
      </c>
      <c r="K1" s="95" t="s">
        <v>208</v>
      </c>
      <c r="L1" s="94"/>
      <c r="M1" s="95" t="s">
        <v>243</v>
      </c>
      <c r="N1" s="95" t="s">
        <v>166</v>
      </c>
      <c r="O1" s="97" t="s">
        <v>255</v>
      </c>
      <c r="P1" s="97"/>
      <c r="Q1" s="94"/>
      <c r="R1" s="98" t="s">
        <v>241</v>
      </c>
      <c r="S1" s="108">
        <v>1</v>
      </c>
      <c r="T1" s="108">
        <v>2</v>
      </c>
      <c r="U1" s="108">
        <v>3</v>
      </c>
      <c r="V1" s="126">
        <v>4</v>
      </c>
      <c r="W1" s="126">
        <v>5</v>
      </c>
      <c r="X1" s="126">
        <v>6</v>
      </c>
      <c r="Y1" s="126">
        <v>7</v>
      </c>
      <c r="Z1" s="126">
        <v>8</v>
      </c>
    </row>
    <row r="2" spans="1:26" ht="31.5" x14ac:dyDescent="0.25">
      <c r="C2">
        <v>1</v>
      </c>
      <c r="D2" t="s">
        <v>239</v>
      </c>
      <c r="F2" s="15">
        <v>0</v>
      </c>
      <c r="G2" s="14" t="s">
        <v>260</v>
      </c>
      <c r="I2" t="s">
        <v>244</v>
      </c>
      <c r="J2" t="str">
        <f>INDEX(Config!R:AI,MATCH(I2,Config!R:R,0),Introduction!$D$12+1)</f>
        <v xml:space="preserve">Le champ de saisie est obligatoire. </v>
      </c>
      <c r="M2" t="s">
        <v>320</v>
      </c>
      <c r="N2">
        <v>1</v>
      </c>
      <c r="O2" s="4" t="s">
        <v>167</v>
      </c>
      <c r="P2" s="4"/>
      <c r="R2" s="2">
        <v>1</v>
      </c>
      <c r="S2" s="107" t="s">
        <v>283</v>
      </c>
      <c r="T2" s="107" t="s">
        <v>452</v>
      </c>
      <c r="U2" s="107" t="s">
        <v>453</v>
      </c>
      <c r="V2" s="123" t="s">
        <v>1029</v>
      </c>
      <c r="W2" s="123" t="s">
        <v>1030</v>
      </c>
      <c r="X2" s="123" t="s">
        <v>1031</v>
      </c>
      <c r="Y2" s="127" t="s">
        <v>1700</v>
      </c>
      <c r="Z2" s="138" t="s">
        <v>1935</v>
      </c>
    </row>
    <row r="3" spans="1:26" ht="31.5" x14ac:dyDescent="0.25">
      <c r="C3">
        <v>2</v>
      </c>
      <c r="D3" t="s">
        <v>238</v>
      </c>
      <c r="F3" s="15">
        <v>0.3201</v>
      </c>
      <c r="G3" s="14" t="s">
        <v>259</v>
      </c>
      <c r="I3" t="s">
        <v>245</v>
      </c>
      <c r="J3" t="str">
        <f>INDEX(Config!R:AI,MATCH(I3,Config!R:R,0),Introduction!$D$12+1)</f>
        <v>OUI</v>
      </c>
      <c r="K3">
        <v>1</v>
      </c>
      <c r="M3" t="s">
        <v>321</v>
      </c>
      <c r="N3">
        <v>0</v>
      </c>
      <c r="O3" s="4" t="s">
        <v>168</v>
      </c>
      <c r="P3" s="4"/>
      <c r="R3" s="2">
        <v>2</v>
      </c>
      <c r="S3" s="107" t="s">
        <v>164</v>
      </c>
      <c r="T3" s="107" t="s">
        <v>454</v>
      </c>
      <c r="U3" s="107" t="s">
        <v>455</v>
      </c>
      <c r="V3" s="123" t="s">
        <v>1032</v>
      </c>
      <c r="W3" s="123" t="s">
        <v>1033</v>
      </c>
      <c r="X3" s="127" t="s">
        <v>2168</v>
      </c>
      <c r="Y3" s="127" t="s">
        <v>1701</v>
      </c>
      <c r="Z3" s="139" t="s">
        <v>1936</v>
      </c>
    </row>
    <row r="4" spans="1:26" x14ac:dyDescent="0.25">
      <c r="C4">
        <v>3</v>
      </c>
      <c r="D4" t="s">
        <v>823</v>
      </c>
      <c r="F4" s="15">
        <v>0.66010000000000002</v>
      </c>
      <c r="G4" s="14" t="s">
        <v>258</v>
      </c>
      <c r="I4" t="s">
        <v>246</v>
      </c>
      <c r="J4" t="str">
        <f>INDEX(Config!R:AI,MATCH(I4,Config!R:R,0),Introduction!$D$12+1)</f>
        <v>NON</v>
      </c>
      <c r="K4">
        <v>0</v>
      </c>
      <c r="M4" t="s">
        <v>322</v>
      </c>
      <c r="N4">
        <v>1</v>
      </c>
      <c r="O4" s="4" t="s">
        <v>168</v>
      </c>
      <c r="P4" s="4"/>
      <c r="R4" s="2">
        <v>3</v>
      </c>
      <c r="S4" s="107" t="s">
        <v>0</v>
      </c>
      <c r="T4" s="107" t="s">
        <v>456</v>
      </c>
      <c r="U4" s="107" t="s">
        <v>457</v>
      </c>
      <c r="V4" s="123" t="s">
        <v>1034</v>
      </c>
      <c r="W4" s="123" t="s">
        <v>1035</v>
      </c>
      <c r="X4" s="127" t="s">
        <v>1036</v>
      </c>
      <c r="Y4" s="127" t="s">
        <v>1702</v>
      </c>
      <c r="Z4" s="139" t="s">
        <v>1937</v>
      </c>
    </row>
    <row r="5" spans="1:26" ht="31.5" x14ac:dyDescent="0.25">
      <c r="C5">
        <v>4</v>
      </c>
      <c r="D5" t="s">
        <v>1026</v>
      </c>
      <c r="F5" s="15">
        <v>0.99009999999999998</v>
      </c>
      <c r="G5" s="14" t="s">
        <v>257</v>
      </c>
      <c r="I5" t="s">
        <v>247</v>
      </c>
      <c r="J5" t="str">
        <f>INDEX(Config!R:AI,MATCH(I5,Config!R:R,0),Introduction!$D$12+1)</f>
        <v>N/A</v>
      </c>
      <c r="K5">
        <v>2</v>
      </c>
      <c r="M5" t="s">
        <v>323</v>
      </c>
      <c r="N5">
        <v>1</v>
      </c>
      <c r="O5" s="4" t="s">
        <v>168</v>
      </c>
      <c r="P5" s="4"/>
      <c r="R5" s="2">
        <v>4</v>
      </c>
      <c r="S5" s="107" t="s">
        <v>73</v>
      </c>
      <c r="T5" s="107" t="s">
        <v>458</v>
      </c>
      <c r="U5" s="107" t="s">
        <v>459</v>
      </c>
      <c r="V5" s="123" t="s">
        <v>1037</v>
      </c>
      <c r="W5" s="127" t="s">
        <v>1038</v>
      </c>
      <c r="X5" s="127" t="s">
        <v>1039</v>
      </c>
      <c r="Y5" s="127" t="s">
        <v>1703</v>
      </c>
      <c r="Z5" s="139" t="s">
        <v>1938</v>
      </c>
    </row>
    <row r="6" spans="1:26" x14ac:dyDescent="0.25">
      <c r="C6">
        <v>5</v>
      </c>
      <c r="D6" t="s">
        <v>1027</v>
      </c>
      <c r="M6" t="s">
        <v>324</v>
      </c>
      <c r="N6">
        <v>1</v>
      </c>
      <c r="O6" s="4" t="s">
        <v>168</v>
      </c>
      <c r="P6" s="4"/>
      <c r="R6" s="2">
        <v>5</v>
      </c>
      <c r="S6" s="107" t="s">
        <v>74</v>
      </c>
      <c r="T6" s="107" t="s">
        <v>460</v>
      </c>
      <c r="U6" s="107" t="s">
        <v>461</v>
      </c>
      <c r="V6" s="123" t="s">
        <v>1040</v>
      </c>
      <c r="W6" s="127" t="s">
        <v>1041</v>
      </c>
      <c r="X6" s="127" t="s">
        <v>1042</v>
      </c>
      <c r="Y6" s="127" t="s">
        <v>1704</v>
      </c>
      <c r="Z6" s="139" t="s">
        <v>1939</v>
      </c>
    </row>
    <row r="7" spans="1:26" x14ac:dyDescent="0.25">
      <c r="C7">
        <v>6</v>
      </c>
      <c r="D7" t="s">
        <v>1028</v>
      </c>
      <c r="M7" t="s">
        <v>325</v>
      </c>
      <c r="N7">
        <v>0</v>
      </c>
      <c r="O7" s="4" t="s">
        <v>168</v>
      </c>
      <c r="P7" s="4"/>
      <c r="R7" s="2">
        <v>6</v>
      </c>
      <c r="S7" s="107" t="s">
        <v>287</v>
      </c>
      <c r="T7" s="107" t="s">
        <v>462</v>
      </c>
      <c r="U7" s="107" t="s">
        <v>463</v>
      </c>
      <c r="V7" s="123" t="s">
        <v>1043</v>
      </c>
      <c r="W7" s="127" t="s">
        <v>1044</v>
      </c>
      <c r="X7" s="127" t="s">
        <v>1045</v>
      </c>
      <c r="Y7" s="127" t="s">
        <v>1705</v>
      </c>
      <c r="Z7" s="139" t="s">
        <v>1940</v>
      </c>
    </row>
    <row r="8" spans="1:26" x14ac:dyDescent="0.25">
      <c r="C8">
        <v>7</v>
      </c>
      <c r="D8" t="s">
        <v>1934</v>
      </c>
      <c r="M8" t="s">
        <v>326</v>
      </c>
      <c r="N8">
        <v>0</v>
      </c>
      <c r="O8" s="4" t="s">
        <v>168</v>
      </c>
      <c r="P8" s="4"/>
      <c r="R8" s="2">
        <v>7</v>
      </c>
      <c r="S8" s="107" t="s">
        <v>1</v>
      </c>
      <c r="T8" s="107" t="s">
        <v>464</v>
      </c>
      <c r="U8" s="107" t="s">
        <v>465</v>
      </c>
      <c r="V8" s="123" t="s">
        <v>1046</v>
      </c>
      <c r="W8" s="127" t="s">
        <v>1047</v>
      </c>
      <c r="X8" s="127" t="s">
        <v>1048</v>
      </c>
      <c r="Y8" s="127" t="s">
        <v>1706</v>
      </c>
      <c r="Z8" s="139" t="s">
        <v>1941</v>
      </c>
    </row>
    <row r="9" spans="1:26" x14ac:dyDescent="0.25">
      <c r="C9">
        <v>8</v>
      </c>
      <c r="D9" t="s">
        <v>2167</v>
      </c>
      <c r="M9" t="s">
        <v>327</v>
      </c>
      <c r="N9">
        <v>1</v>
      </c>
      <c r="O9" s="4" t="s">
        <v>169</v>
      </c>
      <c r="P9" s="4"/>
      <c r="R9" s="2">
        <v>8</v>
      </c>
      <c r="S9" s="107" t="s">
        <v>2</v>
      </c>
      <c r="T9" s="107" t="s">
        <v>466</v>
      </c>
      <c r="U9" s="107" t="s">
        <v>467</v>
      </c>
      <c r="V9" s="123" t="s">
        <v>1049</v>
      </c>
      <c r="W9" s="127" t="s">
        <v>1050</v>
      </c>
      <c r="X9" s="127" t="s">
        <v>1051</v>
      </c>
      <c r="Y9" s="127" t="s">
        <v>466</v>
      </c>
      <c r="Z9" s="139" t="s">
        <v>1050</v>
      </c>
    </row>
    <row r="10" spans="1:26" x14ac:dyDescent="0.25">
      <c r="M10" t="s">
        <v>328</v>
      </c>
      <c r="N10">
        <v>1</v>
      </c>
      <c r="O10" s="4" t="s">
        <v>168</v>
      </c>
      <c r="P10" s="4"/>
      <c r="R10" s="2">
        <v>9</v>
      </c>
      <c r="S10" s="107" t="s">
        <v>3</v>
      </c>
      <c r="T10" s="107" t="s">
        <v>468</v>
      </c>
      <c r="U10" s="107" t="s">
        <v>469</v>
      </c>
      <c r="V10" s="123" t="s">
        <v>1052</v>
      </c>
      <c r="W10" s="127" t="s">
        <v>1053</v>
      </c>
      <c r="X10" s="127" t="s">
        <v>468</v>
      </c>
      <c r="Y10" s="127" t="s">
        <v>1707</v>
      </c>
      <c r="Z10" s="139" t="s">
        <v>1942</v>
      </c>
    </row>
    <row r="11" spans="1:26" x14ac:dyDescent="0.25">
      <c r="M11" t="s">
        <v>329</v>
      </c>
      <c r="N11">
        <v>0</v>
      </c>
      <c r="O11" s="4" t="s">
        <v>170</v>
      </c>
      <c r="P11" s="4"/>
      <c r="R11" s="2">
        <v>10</v>
      </c>
      <c r="S11" s="107" t="s">
        <v>4</v>
      </c>
      <c r="T11" s="107" t="s">
        <v>470</v>
      </c>
      <c r="U11" s="107" t="s">
        <v>471</v>
      </c>
      <c r="V11" s="123" t="s">
        <v>471</v>
      </c>
      <c r="W11" s="127" t="s">
        <v>471</v>
      </c>
      <c r="X11" s="127" t="s">
        <v>4</v>
      </c>
      <c r="Y11" s="127" t="s">
        <v>471</v>
      </c>
      <c r="Z11" s="139" t="s">
        <v>1943</v>
      </c>
    </row>
    <row r="12" spans="1:26" x14ac:dyDescent="0.25">
      <c r="M12" t="s">
        <v>330</v>
      </c>
      <c r="N12">
        <v>0</v>
      </c>
      <c r="O12" s="4" t="s">
        <v>170</v>
      </c>
      <c r="P12" s="4"/>
      <c r="R12" s="2">
        <v>11</v>
      </c>
      <c r="S12" s="107" t="s">
        <v>5</v>
      </c>
      <c r="T12" s="107" t="s">
        <v>5</v>
      </c>
      <c r="U12" s="107" t="s">
        <v>5</v>
      </c>
      <c r="V12" s="123" t="s">
        <v>5</v>
      </c>
      <c r="W12" s="127" t="s">
        <v>5</v>
      </c>
      <c r="X12" s="127" t="s">
        <v>5</v>
      </c>
      <c r="Y12" s="127" t="s">
        <v>5</v>
      </c>
      <c r="Z12" s="139" t="s">
        <v>1944</v>
      </c>
    </row>
    <row r="13" spans="1:26" x14ac:dyDescent="0.25">
      <c r="M13" t="s">
        <v>331</v>
      </c>
      <c r="N13">
        <v>0</v>
      </c>
      <c r="O13" s="4" t="s">
        <v>170</v>
      </c>
      <c r="P13" s="4"/>
      <c r="R13" s="2">
        <v>12</v>
      </c>
      <c r="S13" s="107" t="s">
        <v>6</v>
      </c>
      <c r="T13" s="107" t="s">
        <v>472</v>
      </c>
      <c r="U13" s="107" t="s">
        <v>473</v>
      </c>
      <c r="V13" s="123" t="s">
        <v>1054</v>
      </c>
      <c r="W13" s="127" t="s">
        <v>1055</v>
      </c>
      <c r="X13" s="127" t="s">
        <v>1056</v>
      </c>
      <c r="Y13" s="127" t="s">
        <v>1708</v>
      </c>
      <c r="Z13" s="139" t="s">
        <v>1945</v>
      </c>
    </row>
    <row r="14" spans="1:26" x14ac:dyDescent="0.25">
      <c r="M14" t="s">
        <v>332</v>
      </c>
      <c r="N14">
        <v>0</v>
      </c>
      <c r="O14" s="4" t="s">
        <v>170</v>
      </c>
      <c r="P14" s="4"/>
      <c r="R14" s="2">
        <v>13</v>
      </c>
      <c r="S14" s="107" t="s">
        <v>7</v>
      </c>
      <c r="T14" s="107" t="s">
        <v>474</v>
      </c>
      <c r="U14" s="107" t="s">
        <v>475</v>
      </c>
      <c r="V14" s="123" t="s">
        <v>1057</v>
      </c>
      <c r="W14" s="127" t="s">
        <v>1058</v>
      </c>
      <c r="X14" s="127" t="s">
        <v>1059</v>
      </c>
      <c r="Y14" s="127" t="s">
        <v>1709</v>
      </c>
      <c r="Z14" s="139" t="s">
        <v>1946</v>
      </c>
    </row>
    <row r="15" spans="1:26" x14ac:dyDescent="0.25">
      <c r="M15" t="s">
        <v>333</v>
      </c>
      <c r="N15">
        <v>0</v>
      </c>
      <c r="O15" s="4" t="s">
        <v>170</v>
      </c>
      <c r="P15" s="4"/>
      <c r="R15" s="2">
        <v>14</v>
      </c>
      <c r="S15" s="107" t="s">
        <v>866</v>
      </c>
      <c r="T15" s="107" t="s">
        <v>476</v>
      </c>
      <c r="U15" s="107" t="s">
        <v>477</v>
      </c>
      <c r="V15" s="123" t="s">
        <v>1060</v>
      </c>
      <c r="W15" s="127" t="s">
        <v>1061</v>
      </c>
      <c r="X15" s="127" t="s">
        <v>1062</v>
      </c>
      <c r="Y15" s="127" t="s">
        <v>1710</v>
      </c>
      <c r="Z15" s="139" t="s">
        <v>1947</v>
      </c>
    </row>
    <row r="16" spans="1:26" x14ac:dyDescent="0.25">
      <c r="M16" t="s">
        <v>334</v>
      </c>
      <c r="N16">
        <v>0</v>
      </c>
      <c r="O16" s="4" t="s">
        <v>170</v>
      </c>
      <c r="P16" s="4"/>
      <c r="R16" s="2">
        <v>15</v>
      </c>
      <c r="S16" s="107" t="s">
        <v>870</v>
      </c>
      <c r="T16" s="107" t="s">
        <v>478</v>
      </c>
      <c r="U16" s="107" t="s">
        <v>479</v>
      </c>
      <c r="V16" s="123" t="s">
        <v>1063</v>
      </c>
      <c r="W16" s="127" t="s">
        <v>1064</v>
      </c>
      <c r="X16" s="127" t="s">
        <v>1065</v>
      </c>
      <c r="Y16" s="127" t="s">
        <v>1711</v>
      </c>
      <c r="Z16" s="139" t="s">
        <v>1948</v>
      </c>
    </row>
    <row r="17" spans="13:26" x14ac:dyDescent="0.25">
      <c r="M17" t="s">
        <v>335</v>
      </c>
      <c r="N17">
        <v>0</v>
      </c>
      <c r="O17" s="4" t="s">
        <v>170</v>
      </c>
      <c r="P17" s="4"/>
      <c r="R17" s="2">
        <v>16</v>
      </c>
      <c r="S17" s="107" t="s">
        <v>871</v>
      </c>
      <c r="T17" s="107" t="s">
        <v>480</v>
      </c>
      <c r="U17" s="107" t="s">
        <v>481</v>
      </c>
      <c r="V17" s="123" t="s">
        <v>1066</v>
      </c>
      <c r="W17" s="127" t="s">
        <v>1067</v>
      </c>
      <c r="X17" s="127" t="s">
        <v>1068</v>
      </c>
      <c r="Y17" s="127" t="s">
        <v>1712</v>
      </c>
      <c r="Z17" s="139" t="s">
        <v>1949</v>
      </c>
    </row>
    <row r="18" spans="13:26" x14ac:dyDescent="0.25">
      <c r="M18" t="s">
        <v>336</v>
      </c>
      <c r="N18">
        <v>0</v>
      </c>
      <c r="O18" s="4" t="s">
        <v>170</v>
      </c>
      <c r="P18" s="4"/>
      <c r="R18" s="2">
        <v>17</v>
      </c>
      <c r="S18" s="107" t="s">
        <v>872</v>
      </c>
      <c r="T18" s="107" t="s">
        <v>482</v>
      </c>
      <c r="U18" s="107" t="s">
        <v>483</v>
      </c>
      <c r="V18" s="123" t="s">
        <v>1069</v>
      </c>
      <c r="W18" s="127" t="s">
        <v>1070</v>
      </c>
      <c r="X18" s="127" t="s">
        <v>1071</v>
      </c>
      <c r="Y18" s="127" t="s">
        <v>1713</v>
      </c>
      <c r="Z18" s="139" t="s">
        <v>1950</v>
      </c>
    </row>
    <row r="19" spans="13:26" x14ac:dyDescent="0.25">
      <c r="M19" t="s">
        <v>927</v>
      </c>
      <c r="N19">
        <v>0</v>
      </c>
      <c r="O19" s="4" t="s">
        <v>170</v>
      </c>
      <c r="P19" s="4"/>
      <c r="R19" s="2">
        <v>18</v>
      </c>
      <c r="S19" s="107" t="s">
        <v>873</v>
      </c>
      <c r="T19" s="107" t="s">
        <v>484</v>
      </c>
      <c r="U19" s="107" t="s">
        <v>485</v>
      </c>
      <c r="V19" s="123" t="s">
        <v>1072</v>
      </c>
      <c r="W19" s="127" t="s">
        <v>1073</v>
      </c>
      <c r="X19" s="127" t="s">
        <v>1074</v>
      </c>
      <c r="Y19" s="127" t="s">
        <v>1714</v>
      </c>
      <c r="Z19" s="139" t="s">
        <v>1951</v>
      </c>
    </row>
    <row r="20" spans="13:26" x14ac:dyDescent="0.25">
      <c r="M20" t="s">
        <v>337</v>
      </c>
      <c r="N20">
        <v>0</v>
      </c>
      <c r="O20" s="4" t="s">
        <v>168</v>
      </c>
      <c r="P20" s="4"/>
      <c r="R20" s="2">
        <v>19</v>
      </c>
      <c r="S20" s="107" t="s">
        <v>874</v>
      </c>
      <c r="T20" s="107" t="s">
        <v>486</v>
      </c>
      <c r="U20" s="107" t="s">
        <v>487</v>
      </c>
      <c r="V20" s="123" t="s">
        <v>1075</v>
      </c>
      <c r="W20" s="127" t="s">
        <v>1076</v>
      </c>
      <c r="X20" s="127" t="s">
        <v>1077</v>
      </c>
      <c r="Y20" s="127" t="s">
        <v>1715</v>
      </c>
      <c r="Z20" s="139" t="s">
        <v>1952</v>
      </c>
    </row>
    <row r="21" spans="13:26" x14ac:dyDescent="0.25">
      <c r="M21" t="s">
        <v>338</v>
      </c>
      <c r="N21">
        <v>0</v>
      </c>
      <c r="O21" s="4" t="s">
        <v>170</v>
      </c>
      <c r="P21" s="4"/>
      <c r="R21" s="2">
        <v>20</v>
      </c>
      <c r="S21" s="107" t="s">
        <v>867</v>
      </c>
      <c r="T21" s="107" t="s">
        <v>488</v>
      </c>
      <c r="U21" s="107" t="s">
        <v>876</v>
      </c>
      <c r="V21" s="123" t="s">
        <v>1078</v>
      </c>
      <c r="W21" s="127" t="s">
        <v>1079</v>
      </c>
      <c r="X21" s="127" t="s">
        <v>1080</v>
      </c>
      <c r="Y21" s="127" t="s">
        <v>1716</v>
      </c>
      <c r="Z21" s="139" t="s">
        <v>1953</v>
      </c>
    </row>
    <row r="22" spans="13:26" x14ac:dyDescent="0.25">
      <c r="M22" t="s">
        <v>339</v>
      </c>
      <c r="N22">
        <v>0</v>
      </c>
      <c r="O22" s="4" t="s">
        <v>168</v>
      </c>
      <c r="P22" s="4"/>
      <c r="R22" s="2">
        <v>21</v>
      </c>
      <c r="S22" s="107" t="s">
        <v>868</v>
      </c>
      <c r="T22" s="107" t="s">
        <v>489</v>
      </c>
      <c r="U22" s="107" t="s">
        <v>490</v>
      </c>
      <c r="V22" s="123" t="s">
        <v>1081</v>
      </c>
      <c r="W22" s="127" t="s">
        <v>1082</v>
      </c>
      <c r="X22" s="127" t="s">
        <v>1083</v>
      </c>
      <c r="Y22" s="127" t="s">
        <v>1717</v>
      </c>
      <c r="Z22" s="139" t="s">
        <v>1954</v>
      </c>
    </row>
    <row r="23" spans="13:26" x14ac:dyDescent="0.25">
      <c r="M23" t="s">
        <v>340</v>
      </c>
      <c r="N23">
        <v>0</v>
      </c>
      <c r="O23" s="4" t="s">
        <v>169</v>
      </c>
      <c r="P23" s="4"/>
      <c r="R23" s="2">
        <v>22</v>
      </c>
      <c r="S23" s="107" t="s">
        <v>869</v>
      </c>
      <c r="T23" s="107" t="s">
        <v>875</v>
      </c>
      <c r="U23" s="107" t="s">
        <v>877</v>
      </c>
      <c r="V23" s="123" t="s">
        <v>1084</v>
      </c>
      <c r="W23" s="127" t="s">
        <v>1085</v>
      </c>
      <c r="X23" s="127" t="s">
        <v>1086</v>
      </c>
      <c r="Y23" s="127" t="s">
        <v>1718</v>
      </c>
      <c r="Z23" s="139" t="s">
        <v>1955</v>
      </c>
    </row>
    <row r="24" spans="13:26" ht="47.25" x14ac:dyDescent="0.25">
      <c r="M24" t="s">
        <v>341</v>
      </c>
      <c r="N24">
        <v>0</v>
      </c>
      <c r="O24" s="4" t="s">
        <v>168</v>
      </c>
      <c r="P24" s="4"/>
      <c r="R24" s="2">
        <v>23</v>
      </c>
      <c r="S24" s="107" t="s">
        <v>31</v>
      </c>
      <c r="T24" s="107" t="s">
        <v>491</v>
      </c>
      <c r="U24" s="107" t="s">
        <v>492</v>
      </c>
      <c r="V24" s="123" t="s">
        <v>1087</v>
      </c>
      <c r="W24" s="127" t="s">
        <v>1088</v>
      </c>
      <c r="X24" s="127" t="s">
        <v>2169</v>
      </c>
      <c r="Y24" s="127" t="s">
        <v>1719</v>
      </c>
      <c r="Z24" s="139" t="s">
        <v>1956</v>
      </c>
    </row>
    <row r="25" spans="13:26" x14ac:dyDescent="0.25">
      <c r="M25" t="s">
        <v>342</v>
      </c>
      <c r="N25">
        <v>0</v>
      </c>
      <c r="O25" s="4" t="s">
        <v>170</v>
      </c>
      <c r="P25" s="4"/>
      <c r="R25" s="2">
        <v>24</v>
      </c>
      <c r="S25" s="107" t="s">
        <v>55</v>
      </c>
      <c r="T25" s="107" t="s">
        <v>55</v>
      </c>
      <c r="U25" s="107" t="s">
        <v>493</v>
      </c>
      <c r="V25" s="123" t="s">
        <v>55</v>
      </c>
      <c r="W25" s="127" t="s">
        <v>1089</v>
      </c>
      <c r="X25" s="127" t="s">
        <v>1090</v>
      </c>
      <c r="Y25" s="127" t="s">
        <v>1720</v>
      </c>
      <c r="Z25" s="139" t="s">
        <v>1089</v>
      </c>
    </row>
    <row r="26" spans="13:26" x14ac:dyDescent="0.25">
      <c r="M26" t="s">
        <v>343</v>
      </c>
      <c r="N26">
        <v>0</v>
      </c>
      <c r="O26" s="4" t="s">
        <v>168</v>
      </c>
      <c r="P26" s="4"/>
      <c r="R26" s="2">
        <v>25</v>
      </c>
      <c r="S26" s="107" t="s">
        <v>46</v>
      </c>
      <c r="T26" s="107" t="s">
        <v>494</v>
      </c>
      <c r="U26" s="107" t="s">
        <v>495</v>
      </c>
      <c r="V26" s="123" t="s">
        <v>1091</v>
      </c>
      <c r="W26" s="127" t="s">
        <v>1092</v>
      </c>
      <c r="X26" s="127" t="s">
        <v>1093</v>
      </c>
      <c r="Y26" s="127" t="s">
        <v>1721</v>
      </c>
      <c r="Z26" s="139" t="s">
        <v>1957</v>
      </c>
    </row>
    <row r="27" spans="13:26" x14ac:dyDescent="0.25">
      <c r="M27" t="s">
        <v>344</v>
      </c>
      <c r="N27">
        <v>0</v>
      </c>
      <c r="O27" s="4" t="s">
        <v>170</v>
      </c>
      <c r="P27" s="4"/>
      <c r="R27" s="2">
        <v>26</v>
      </c>
      <c r="S27" s="107" t="s">
        <v>45</v>
      </c>
      <c r="T27" s="107" t="s">
        <v>45</v>
      </c>
      <c r="U27" s="107" t="s">
        <v>496</v>
      </c>
      <c r="V27" s="123" t="s">
        <v>45</v>
      </c>
      <c r="W27" s="127" t="s">
        <v>1094</v>
      </c>
      <c r="X27" s="127" t="s">
        <v>1095</v>
      </c>
      <c r="Y27" s="127" t="s">
        <v>1722</v>
      </c>
      <c r="Z27" s="139" t="s">
        <v>1094</v>
      </c>
    </row>
    <row r="28" spans="13:26" x14ac:dyDescent="0.25">
      <c r="M28" t="s">
        <v>345</v>
      </c>
      <c r="N28">
        <v>0</v>
      </c>
      <c r="O28" s="4" t="s">
        <v>171</v>
      </c>
      <c r="P28" s="4"/>
      <c r="R28" s="2">
        <v>27</v>
      </c>
      <c r="S28" s="107" t="s">
        <v>46</v>
      </c>
      <c r="T28" s="107" t="s">
        <v>494</v>
      </c>
      <c r="U28" s="107" t="s">
        <v>495</v>
      </c>
      <c r="V28" s="123" t="s">
        <v>1091</v>
      </c>
      <c r="W28" s="127" t="s">
        <v>1092</v>
      </c>
      <c r="X28" s="127" t="s">
        <v>1093</v>
      </c>
      <c r="Y28" s="127" t="s">
        <v>1721</v>
      </c>
      <c r="Z28" s="139" t="s">
        <v>1957</v>
      </c>
    </row>
    <row r="29" spans="13:26" x14ac:dyDescent="0.25">
      <c r="M29" t="s">
        <v>346</v>
      </c>
      <c r="N29">
        <v>0</v>
      </c>
      <c r="O29" s="4" t="s">
        <v>171</v>
      </c>
      <c r="P29" s="4"/>
      <c r="R29" s="2">
        <v>28</v>
      </c>
      <c r="S29" s="107" t="s">
        <v>47</v>
      </c>
      <c r="T29" s="107" t="s">
        <v>47</v>
      </c>
      <c r="U29" s="107" t="s">
        <v>497</v>
      </c>
      <c r="V29" s="123" t="s">
        <v>47</v>
      </c>
      <c r="W29" s="127" t="s">
        <v>1096</v>
      </c>
      <c r="X29" s="127" t="s">
        <v>1097</v>
      </c>
      <c r="Y29" s="127" t="s">
        <v>1723</v>
      </c>
      <c r="Z29" s="139" t="s">
        <v>1096</v>
      </c>
    </row>
    <row r="30" spans="13:26" x14ac:dyDescent="0.25">
      <c r="M30" t="s">
        <v>347</v>
      </c>
      <c r="N30">
        <v>0</v>
      </c>
      <c r="O30" s="4" t="s">
        <v>168</v>
      </c>
      <c r="P30" s="4"/>
      <c r="R30" s="2">
        <v>29</v>
      </c>
      <c r="S30" s="107" t="s">
        <v>46</v>
      </c>
      <c r="T30" s="107" t="s">
        <v>494</v>
      </c>
      <c r="U30" s="107" t="s">
        <v>495</v>
      </c>
      <c r="V30" s="123" t="s">
        <v>1091</v>
      </c>
      <c r="W30" s="127" t="s">
        <v>1092</v>
      </c>
      <c r="X30" s="127" t="s">
        <v>1093</v>
      </c>
      <c r="Y30" s="127" t="s">
        <v>1721</v>
      </c>
      <c r="Z30" s="139" t="s">
        <v>1957</v>
      </c>
    </row>
    <row r="31" spans="13:26" x14ac:dyDescent="0.25">
      <c r="M31" t="s">
        <v>348</v>
      </c>
      <c r="N31">
        <v>1</v>
      </c>
      <c r="O31" s="4" t="s">
        <v>168</v>
      </c>
      <c r="P31" s="4"/>
      <c r="R31" s="2">
        <v>30</v>
      </c>
      <c r="S31" s="107" t="s">
        <v>48</v>
      </c>
      <c r="T31" s="107" t="s">
        <v>48</v>
      </c>
      <c r="U31" s="107" t="s">
        <v>498</v>
      </c>
      <c r="V31" s="123" t="s">
        <v>48</v>
      </c>
      <c r="W31" s="127" t="s">
        <v>1098</v>
      </c>
      <c r="X31" s="127" t="s">
        <v>1099</v>
      </c>
      <c r="Y31" s="127" t="s">
        <v>1724</v>
      </c>
      <c r="Z31" s="139" t="s">
        <v>1098</v>
      </c>
    </row>
    <row r="32" spans="13:26" x14ac:dyDescent="0.25">
      <c r="M32" t="s">
        <v>349</v>
      </c>
      <c r="N32">
        <v>0</v>
      </c>
      <c r="O32" s="4" t="s">
        <v>171</v>
      </c>
      <c r="P32" s="4"/>
      <c r="R32" s="2">
        <v>31</v>
      </c>
      <c r="S32" s="107" t="s">
        <v>46</v>
      </c>
      <c r="T32" s="107" t="s">
        <v>494</v>
      </c>
      <c r="U32" s="107" t="s">
        <v>495</v>
      </c>
      <c r="V32" s="123" t="s">
        <v>1091</v>
      </c>
      <c r="W32" s="127" t="s">
        <v>1092</v>
      </c>
      <c r="X32" s="127" t="s">
        <v>1093</v>
      </c>
      <c r="Y32" s="127" t="s">
        <v>1721</v>
      </c>
      <c r="Z32" s="139" t="s">
        <v>1957</v>
      </c>
    </row>
    <row r="33" spans="13:26" ht="47.25" x14ac:dyDescent="0.25">
      <c r="M33" t="s">
        <v>350</v>
      </c>
      <c r="N33">
        <v>1</v>
      </c>
      <c r="O33" s="4" t="s">
        <v>171</v>
      </c>
      <c r="P33" s="4"/>
      <c r="R33" s="2">
        <v>32</v>
      </c>
      <c r="S33" s="107" t="s">
        <v>75</v>
      </c>
      <c r="T33" s="107" t="s">
        <v>499</v>
      </c>
      <c r="U33" s="107" t="s">
        <v>500</v>
      </c>
      <c r="V33" s="123" t="s">
        <v>1100</v>
      </c>
      <c r="W33" s="127" t="s">
        <v>1101</v>
      </c>
      <c r="X33" s="127" t="s">
        <v>1102</v>
      </c>
      <c r="Y33" s="127" t="s">
        <v>1725</v>
      </c>
      <c r="Z33" s="139" t="s">
        <v>1958</v>
      </c>
    </row>
    <row r="34" spans="13:26" ht="47.25" x14ac:dyDescent="0.25">
      <c r="M34" t="s">
        <v>351</v>
      </c>
      <c r="N34">
        <v>1</v>
      </c>
      <c r="O34" s="4" t="s">
        <v>171</v>
      </c>
      <c r="P34" s="4"/>
      <c r="R34" s="2">
        <v>33</v>
      </c>
      <c r="S34" s="107" t="s">
        <v>32</v>
      </c>
      <c r="T34" s="107" t="s">
        <v>501</v>
      </c>
      <c r="U34" s="107" t="s">
        <v>502</v>
      </c>
      <c r="V34" s="123" t="s">
        <v>1103</v>
      </c>
      <c r="W34" s="127" t="s">
        <v>1104</v>
      </c>
      <c r="X34" s="127" t="s">
        <v>1105</v>
      </c>
      <c r="Y34" s="127" t="s">
        <v>1726</v>
      </c>
      <c r="Z34" s="139" t="s">
        <v>1959</v>
      </c>
    </row>
    <row r="35" spans="13:26" x14ac:dyDescent="0.25">
      <c r="M35" t="s">
        <v>352</v>
      </c>
      <c r="N35">
        <v>1</v>
      </c>
      <c r="O35" s="4" t="s">
        <v>171</v>
      </c>
      <c r="P35" s="4"/>
      <c r="R35" s="2">
        <v>34</v>
      </c>
      <c r="S35" s="107" t="s">
        <v>69</v>
      </c>
      <c r="T35" s="107" t="s">
        <v>503</v>
      </c>
      <c r="U35" s="107" t="s">
        <v>504</v>
      </c>
      <c r="V35" s="123" t="s">
        <v>1106</v>
      </c>
      <c r="W35" s="127" t="s">
        <v>1107</v>
      </c>
      <c r="X35" s="127" t="s">
        <v>1108</v>
      </c>
      <c r="Y35" s="127" t="s">
        <v>1727</v>
      </c>
      <c r="Z35" s="139" t="s">
        <v>1960</v>
      </c>
    </row>
    <row r="36" spans="13:26" x14ac:dyDescent="0.25">
      <c r="M36" t="s">
        <v>353</v>
      </c>
      <c r="N36">
        <v>0</v>
      </c>
      <c r="O36" s="4" t="s">
        <v>168</v>
      </c>
      <c r="P36" s="4"/>
      <c r="R36" s="2">
        <v>35</v>
      </c>
      <c r="S36" s="107" t="s">
        <v>2199</v>
      </c>
      <c r="T36" s="107" t="s">
        <v>2200</v>
      </c>
      <c r="U36" s="107" t="s">
        <v>2201</v>
      </c>
      <c r="V36" s="123" t="s">
        <v>2202</v>
      </c>
      <c r="W36" s="127" t="s">
        <v>2203</v>
      </c>
      <c r="X36" s="127" t="s">
        <v>2204</v>
      </c>
      <c r="Y36" s="127" t="s">
        <v>2205</v>
      </c>
      <c r="Z36" s="139" t="s">
        <v>2206</v>
      </c>
    </row>
    <row r="37" spans="13:26" ht="47.25" x14ac:dyDescent="0.25">
      <c r="M37" t="s">
        <v>354</v>
      </c>
      <c r="N37">
        <v>0</v>
      </c>
      <c r="O37" s="4" t="s">
        <v>168</v>
      </c>
      <c r="P37" s="4"/>
      <c r="R37" s="2">
        <v>36</v>
      </c>
      <c r="S37" s="107" t="s">
        <v>163</v>
      </c>
      <c r="T37" s="107" t="s">
        <v>505</v>
      </c>
      <c r="U37" s="107" t="s">
        <v>506</v>
      </c>
      <c r="V37" s="123" t="s">
        <v>1109</v>
      </c>
      <c r="W37" s="127" t="s">
        <v>1110</v>
      </c>
      <c r="X37" s="127" t="s">
        <v>1111</v>
      </c>
      <c r="Y37" s="127" t="s">
        <v>1728</v>
      </c>
      <c r="Z37" s="139" t="s">
        <v>1961</v>
      </c>
    </row>
    <row r="38" spans="13:26" ht="47.25" x14ac:dyDescent="0.25">
      <c r="M38" t="s">
        <v>355</v>
      </c>
      <c r="N38">
        <v>0</v>
      </c>
      <c r="O38" s="4" t="s">
        <v>167</v>
      </c>
      <c r="P38" s="4"/>
      <c r="R38" s="2">
        <v>37</v>
      </c>
      <c r="S38" s="107" t="s">
        <v>70</v>
      </c>
      <c r="T38" s="107" t="s">
        <v>507</v>
      </c>
      <c r="U38" s="107" t="s">
        <v>508</v>
      </c>
      <c r="V38" s="123" t="s">
        <v>1112</v>
      </c>
      <c r="W38" s="127" t="s">
        <v>1113</v>
      </c>
      <c r="X38" s="127" t="s">
        <v>1114</v>
      </c>
      <c r="Y38" s="127" t="s">
        <v>1729</v>
      </c>
      <c r="Z38" s="139" t="s">
        <v>1962</v>
      </c>
    </row>
    <row r="39" spans="13:26" ht="31.5" x14ac:dyDescent="0.25">
      <c r="M39" t="s">
        <v>356</v>
      </c>
      <c r="N39">
        <v>0</v>
      </c>
      <c r="O39" s="4" t="s">
        <v>168</v>
      </c>
      <c r="P39" s="4"/>
      <c r="R39" s="2">
        <v>38</v>
      </c>
      <c r="S39" s="107" t="s">
        <v>8</v>
      </c>
      <c r="T39" s="107" t="s">
        <v>509</v>
      </c>
      <c r="U39" s="107" t="s">
        <v>510</v>
      </c>
      <c r="V39" s="123" t="s">
        <v>1115</v>
      </c>
      <c r="W39" s="127" t="s">
        <v>1116</v>
      </c>
      <c r="X39" s="127" t="s">
        <v>1117</v>
      </c>
      <c r="Y39" s="127" t="s">
        <v>1730</v>
      </c>
      <c r="Z39" s="139" t="s">
        <v>1963</v>
      </c>
    </row>
    <row r="40" spans="13:26" x14ac:dyDescent="0.25">
      <c r="M40" t="s">
        <v>357</v>
      </c>
      <c r="N40">
        <v>0</v>
      </c>
      <c r="O40" s="4" t="s">
        <v>168</v>
      </c>
      <c r="P40" s="4"/>
      <c r="R40" s="2">
        <v>39</v>
      </c>
      <c r="S40" s="107" t="s">
        <v>33</v>
      </c>
      <c r="T40" s="107" t="s">
        <v>511</v>
      </c>
      <c r="U40" s="107" t="s">
        <v>512</v>
      </c>
      <c r="V40" s="123" t="s">
        <v>1118</v>
      </c>
      <c r="W40" s="127" t="s">
        <v>1119</v>
      </c>
      <c r="X40" s="127" t="s">
        <v>1120</v>
      </c>
      <c r="Y40" s="127" t="s">
        <v>1731</v>
      </c>
      <c r="Z40" s="139" t="s">
        <v>1964</v>
      </c>
    </row>
    <row r="41" spans="13:26" ht="47.25" x14ac:dyDescent="0.25">
      <c r="M41" t="s">
        <v>358</v>
      </c>
      <c r="N41">
        <v>0</v>
      </c>
      <c r="O41" s="4" t="s">
        <v>168</v>
      </c>
      <c r="P41" s="4"/>
      <c r="R41" s="2">
        <v>40</v>
      </c>
      <c r="S41" s="107" t="s">
        <v>76</v>
      </c>
      <c r="T41" s="107" t="s">
        <v>513</v>
      </c>
      <c r="U41" s="107" t="s">
        <v>514</v>
      </c>
      <c r="V41" s="123" t="s">
        <v>1121</v>
      </c>
      <c r="W41" s="127" t="s">
        <v>1122</v>
      </c>
      <c r="X41" s="127" t="s">
        <v>2170</v>
      </c>
      <c r="Y41" s="127" t="s">
        <v>1732</v>
      </c>
      <c r="Z41" s="139" t="s">
        <v>1965</v>
      </c>
    </row>
    <row r="42" spans="13:26" x14ac:dyDescent="0.25">
      <c r="M42" t="s">
        <v>359</v>
      </c>
      <c r="N42">
        <v>0</v>
      </c>
      <c r="O42" s="4" t="s">
        <v>168</v>
      </c>
      <c r="P42" s="4"/>
      <c r="R42" s="2">
        <v>41</v>
      </c>
      <c r="S42" s="107" t="s">
        <v>9</v>
      </c>
      <c r="T42" s="107" t="s">
        <v>515</v>
      </c>
      <c r="U42" s="107" t="s">
        <v>516</v>
      </c>
      <c r="V42" s="123" t="s">
        <v>1123</v>
      </c>
      <c r="W42" s="127" t="s">
        <v>1124</v>
      </c>
      <c r="X42" s="127" t="s">
        <v>1125</v>
      </c>
      <c r="Y42" s="127" t="s">
        <v>1733</v>
      </c>
      <c r="Z42" s="139" t="s">
        <v>1966</v>
      </c>
    </row>
    <row r="43" spans="13:26" x14ac:dyDescent="0.25">
      <c r="M43" t="s">
        <v>360</v>
      </c>
      <c r="N43">
        <v>0</v>
      </c>
      <c r="O43" s="4" t="s">
        <v>168</v>
      </c>
      <c r="P43" s="4"/>
      <c r="R43" s="2">
        <v>42</v>
      </c>
      <c r="S43" s="107" t="s">
        <v>34</v>
      </c>
      <c r="T43" s="107" t="s">
        <v>517</v>
      </c>
      <c r="U43" s="107" t="s">
        <v>518</v>
      </c>
      <c r="V43" s="123" t="s">
        <v>1126</v>
      </c>
      <c r="W43" s="127" t="s">
        <v>1127</v>
      </c>
      <c r="X43" s="127" t="s">
        <v>1128</v>
      </c>
      <c r="Y43" s="127" t="s">
        <v>1734</v>
      </c>
      <c r="Z43" s="139" t="s">
        <v>1967</v>
      </c>
    </row>
    <row r="44" spans="13:26" x14ac:dyDescent="0.25">
      <c r="M44" t="s">
        <v>361</v>
      </c>
      <c r="N44">
        <v>0</v>
      </c>
      <c r="O44" s="4" t="s">
        <v>168</v>
      </c>
      <c r="P44" s="4"/>
      <c r="R44" s="2">
        <v>43</v>
      </c>
      <c r="S44" s="107" t="s">
        <v>35</v>
      </c>
      <c r="T44" s="107" t="s">
        <v>519</v>
      </c>
      <c r="U44" s="107" t="s">
        <v>520</v>
      </c>
      <c r="V44" s="123" t="s">
        <v>1129</v>
      </c>
      <c r="W44" s="127" t="s">
        <v>1130</v>
      </c>
      <c r="X44" s="127" t="s">
        <v>1131</v>
      </c>
      <c r="Y44" s="127" t="s">
        <v>1735</v>
      </c>
      <c r="Z44" s="139" t="s">
        <v>1968</v>
      </c>
    </row>
    <row r="45" spans="13:26" ht="31.5" x14ac:dyDescent="0.25">
      <c r="M45" t="s">
        <v>362</v>
      </c>
      <c r="N45">
        <v>1</v>
      </c>
      <c r="O45" s="4" t="s">
        <v>171</v>
      </c>
      <c r="P45" s="4"/>
      <c r="R45" s="2">
        <v>44</v>
      </c>
      <c r="S45" s="107" t="s">
        <v>36</v>
      </c>
      <c r="T45" s="107" t="s">
        <v>521</v>
      </c>
      <c r="U45" s="107" t="s">
        <v>522</v>
      </c>
      <c r="V45" s="127" t="s">
        <v>1132</v>
      </c>
      <c r="W45" s="127" t="s">
        <v>1133</v>
      </c>
      <c r="X45" s="127" t="s">
        <v>1134</v>
      </c>
      <c r="Y45" s="127" t="s">
        <v>1736</v>
      </c>
      <c r="Z45" s="139" t="s">
        <v>1969</v>
      </c>
    </row>
    <row r="46" spans="13:26" ht="31.5" x14ac:dyDescent="0.25">
      <c r="M46" t="s">
        <v>363</v>
      </c>
      <c r="N46">
        <v>1</v>
      </c>
      <c r="O46" s="4" t="s">
        <v>171</v>
      </c>
      <c r="P46" s="4"/>
      <c r="R46" s="2">
        <v>45</v>
      </c>
      <c r="S46" s="107" t="s">
        <v>37</v>
      </c>
      <c r="T46" s="107" t="s">
        <v>523</v>
      </c>
      <c r="U46" s="107" t="s">
        <v>524</v>
      </c>
      <c r="V46" s="127" t="s">
        <v>1135</v>
      </c>
      <c r="W46" s="127" t="s">
        <v>1136</v>
      </c>
      <c r="X46" s="127" t="s">
        <v>1137</v>
      </c>
      <c r="Y46" s="127" t="s">
        <v>1737</v>
      </c>
      <c r="Z46" s="139" t="s">
        <v>1970</v>
      </c>
    </row>
    <row r="47" spans="13:26" x14ac:dyDescent="0.25">
      <c r="M47" t="s">
        <v>364</v>
      </c>
      <c r="N47">
        <v>1</v>
      </c>
      <c r="O47" s="4" t="s">
        <v>171</v>
      </c>
      <c r="P47" s="4"/>
      <c r="R47" s="2">
        <v>46</v>
      </c>
      <c r="S47" s="107" t="s">
        <v>49</v>
      </c>
      <c r="T47" s="107" t="s">
        <v>525</v>
      </c>
      <c r="U47" s="107" t="s">
        <v>526</v>
      </c>
      <c r="V47" s="127" t="s">
        <v>1138</v>
      </c>
      <c r="W47" s="127" t="s">
        <v>1139</v>
      </c>
      <c r="X47" s="127" t="s">
        <v>1140</v>
      </c>
      <c r="Y47" s="127" t="s">
        <v>1738</v>
      </c>
      <c r="Z47" s="139" t="s">
        <v>1971</v>
      </c>
    </row>
    <row r="48" spans="13:26" x14ac:dyDescent="0.25">
      <c r="M48" t="s">
        <v>365</v>
      </c>
      <c r="N48">
        <v>1</v>
      </c>
      <c r="O48" s="4" t="s">
        <v>171</v>
      </c>
      <c r="P48" s="4"/>
      <c r="R48" s="2">
        <v>47</v>
      </c>
      <c r="S48" s="107" t="s">
        <v>50</v>
      </c>
      <c r="T48" s="107" t="s">
        <v>527</v>
      </c>
      <c r="U48" s="107" t="s">
        <v>528</v>
      </c>
      <c r="V48" s="127" t="s">
        <v>1141</v>
      </c>
      <c r="W48" s="127" t="s">
        <v>1142</v>
      </c>
      <c r="X48" s="127" t="s">
        <v>1143</v>
      </c>
      <c r="Y48" s="127" t="s">
        <v>1739</v>
      </c>
      <c r="Z48" s="139" t="s">
        <v>1972</v>
      </c>
    </row>
    <row r="49" spans="13:26" x14ac:dyDescent="0.25">
      <c r="M49" t="s">
        <v>366</v>
      </c>
      <c r="N49">
        <v>1</v>
      </c>
      <c r="O49" s="4" t="s">
        <v>171</v>
      </c>
      <c r="P49" s="4"/>
      <c r="R49" s="2">
        <v>48</v>
      </c>
      <c r="S49" s="107" t="s">
        <v>51</v>
      </c>
      <c r="T49" s="107" t="s">
        <v>529</v>
      </c>
      <c r="U49" s="107" t="s">
        <v>530</v>
      </c>
      <c r="V49" s="127" t="s">
        <v>1144</v>
      </c>
      <c r="W49" s="127" t="s">
        <v>1145</v>
      </c>
      <c r="X49" s="127" t="s">
        <v>1146</v>
      </c>
      <c r="Y49" s="127" t="s">
        <v>1740</v>
      </c>
      <c r="Z49" s="139" t="s">
        <v>1973</v>
      </c>
    </row>
    <row r="50" spans="13:26" x14ac:dyDescent="0.25">
      <c r="M50" t="s">
        <v>367</v>
      </c>
      <c r="N50">
        <v>1</v>
      </c>
      <c r="O50" s="4" t="s">
        <v>168</v>
      </c>
      <c r="P50" s="4"/>
      <c r="R50" s="2">
        <v>49</v>
      </c>
      <c r="S50" s="107" t="s">
        <v>52</v>
      </c>
      <c r="T50" s="107" t="s">
        <v>531</v>
      </c>
      <c r="U50" s="107" t="s">
        <v>532</v>
      </c>
      <c r="V50" s="127" t="s">
        <v>1147</v>
      </c>
      <c r="W50" s="127" t="s">
        <v>1148</v>
      </c>
      <c r="X50" s="127" t="s">
        <v>1149</v>
      </c>
      <c r="Y50" s="127" t="s">
        <v>1741</v>
      </c>
      <c r="Z50" s="139" t="s">
        <v>1974</v>
      </c>
    </row>
    <row r="51" spans="13:26" x14ac:dyDescent="0.25">
      <c r="M51" t="s">
        <v>368</v>
      </c>
      <c r="N51">
        <v>1</v>
      </c>
      <c r="O51" s="4" t="s">
        <v>173</v>
      </c>
      <c r="P51" s="4"/>
      <c r="R51" s="2">
        <v>50</v>
      </c>
      <c r="S51" s="107" t="s">
        <v>53</v>
      </c>
      <c r="T51" s="107" t="s">
        <v>533</v>
      </c>
      <c r="U51" s="107" t="s">
        <v>534</v>
      </c>
      <c r="V51" s="127" t="s">
        <v>1150</v>
      </c>
      <c r="W51" s="127" t="s">
        <v>1151</v>
      </c>
      <c r="X51" s="127" t="s">
        <v>1152</v>
      </c>
      <c r="Y51" s="127" t="s">
        <v>1742</v>
      </c>
      <c r="Z51" s="139" t="s">
        <v>1975</v>
      </c>
    </row>
    <row r="52" spans="13:26" x14ac:dyDescent="0.25">
      <c r="M52" t="s">
        <v>369</v>
      </c>
      <c r="N52">
        <v>1</v>
      </c>
      <c r="O52" s="4" t="s">
        <v>173</v>
      </c>
      <c r="P52" s="4"/>
      <c r="R52" s="2">
        <v>51</v>
      </c>
      <c r="S52" s="107" t="s">
        <v>54</v>
      </c>
      <c r="T52" s="107" t="s">
        <v>535</v>
      </c>
      <c r="U52" s="107" t="s">
        <v>536</v>
      </c>
      <c r="V52" s="127" t="s">
        <v>1153</v>
      </c>
      <c r="W52" s="127" t="s">
        <v>1154</v>
      </c>
      <c r="X52" s="127" t="s">
        <v>1155</v>
      </c>
      <c r="Y52" s="127" t="s">
        <v>1743</v>
      </c>
      <c r="Z52" s="139" t="s">
        <v>1976</v>
      </c>
    </row>
    <row r="53" spans="13:26" x14ac:dyDescent="0.25">
      <c r="M53" t="s">
        <v>370</v>
      </c>
      <c r="N53">
        <v>1</v>
      </c>
      <c r="O53" s="4" t="s">
        <v>173</v>
      </c>
      <c r="P53" s="4"/>
      <c r="R53" s="2">
        <v>52</v>
      </c>
      <c r="S53" s="107" t="s">
        <v>38</v>
      </c>
      <c r="T53" s="107" t="s">
        <v>537</v>
      </c>
      <c r="U53" s="107" t="s">
        <v>538</v>
      </c>
      <c r="V53" s="127" t="s">
        <v>1156</v>
      </c>
      <c r="W53" s="127" t="s">
        <v>1157</v>
      </c>
      <c r="X53" s="127" t="s">
        <v>1158</v>
      </c>
      <c r="Y53" s="127" t="s">
        <v>1744</v>
      </c>
      <c r="Z53" s="139" t="s">
        <v>1977</v>
      </c>
    </row>
    <row r="54" spans="13:26" x14ac:dyDescent="0.25">
      <c r="M54" t="s">
        <v>371</v>
      </c>
      <c r="N54">
        <v>1</v>
      </c>
      <c r="O54" s="4" t="s">
        <v>173</v>
      </c>
      <c r="P54" s="4"/>
      <c r="R54" s="2">
        <v>53</v>
      </c>
      <c r="S54" s="107" t="s">
        <v>39</v>
      </c>
      <c r="T54" s="107" t="s">
        <v>515</v>
      </c>
      <c r="U54" s="107" t="s">
        <v>539</v>
      </c>
      <c r="V54" s="127" t="s">
        <v>1123</v>
      </c>
      <c r="W54" s="127" t="s">
        <v>1124</v>
      </c>
      <c r="X54" s="127" t="s">
        <v>1159</v>
      </c>
      <c r="Y54" s="127" t="s">
        <v>1745</v>
      </c>
      <c r="Z54" s="138" t="s">
        <v>1978</v>
      </c>
    </row>
    <row r="55" spans="13:26" x14ac:dyDescent="0.25">
      <c r="M55" t="s">
        <v>372</v>
      </c>
      <c r="N55">
        <v>0</v>
      </c>
      <c r="O55" s="4" t="s">
        <v>168</v>
      </c>
      <c r="P55" s="4"/>
      <c r="R55" s="2">
        <v>54</v>
      </c>
      <c r="S55" s="107" t="s">
        <v>40</v>
      </c>
      <c r="T55" s="107" t="s">
        <v>540</v>
      </c>
      <c r="U55" s="107" t="s">
        <v>541</v>
      </c>
      <c r="V55" s="127" t="s">
        <v>1160</v>
      </c>
      <c r="W55" s="127" t="s">
        <v>1161</v>
      </c>
      <c r="X55" s="127" t="s">
        <v>1162</v>
      </c>
      <c r="Y55" s="127" t="s">
        <v>1746</v>
      </c>
      <c r="Z55" s="139" t="s">
        <v>1979</v>
      </c>
    </row>
    <row r="56" spans="13:26" x14ac:dyDescent="0.25">
      <c r="M56" t="s">
        <v>373</v>
      </c>
      <c r="N56">
        <v>0</v>
      </c>
      <c r="O56" s="4" t="s">
        <v>172</v>
      </c>
      <c r="P56" s="4"/>
      <c r="R56" s="2">
        <v>55</v>
      </c>
      <c r="S56" s="107" t="s">
        <v>41</v>
      </c>
      <c r="T56" s="107" t="s">
        <v>542</v>
      </c>
      <c r="U56" s="107" t="s">
        <v>543</v>
      </c>
      <c r="V56" s="127" t="s">
        <v>1163</v>
      </c>
      <c r="W56" s="127" t="s">
        <v>1164</v>
      </c>
      <c r="X56" s="127" t="s">
        <v>1165</v>
      </c>
      <c r="Y56" s="127" t="s">
        <v>1747</v>
      </c>
      <c r="Z56" s="139" t="s">
        <v>1980</v>
      </c>
    </row>
    <row r="57" spans="13:26" x14ac:dyDescent="0.25">
      <c r="M57" t="s">
        <v>374</v>
      </c>
      <c r="N57">
        <v>1</v>
      </c>
      <c r="O57" s="4" t="s">
        <v>168</v>
      </c>
      <c r="P57" s="4"/>
      <c r="R57" s="2">
        <v>56</v>
      </c>
      <c r="S57" s="107" t="s">
        <v>42</v>
      </c>
      <c r="T57" s="107" t="s">
        <v>544</v>
      </c>
      <c r="U57" s="107" t="s">
        <v>545</v>
      </c>
      <c r="V57" s="127" t="s">
        <v>1166</v>
      </c>
      <c r="W57" s="127" t="s">
        <v>1167</v>
      </c>
      <c r="X57" s="127" t="s">
        <v>1168</v>
      </c>
      <c r="Y57" s="127" t="s">
        <v>1748</v>
      </c>
      <c r="Z57" s="139" t="s">
        <v>1981</v>
      </c>
    </row>
    <row r="58" spans="13:26" x14ac:dyDescent="0.25">
      <c r="M58" t="s">
        <v>375</v>
      </c>
      <c r="N58">
        <v>1</v>
      </c>
      <c r="O58" s="4" t="s">
        <v>172</v>
      </c>
      <c r="P58" s="4"/>
      <c r="R58" s="2">
        <v>57</v>
      </c>
      <c r="S58" s="107" t="s">
        <v>174</v>
      </c>
      <c r="T58" s="107" t="s">
        <v>546</v>
      </c>
      <c r="U58" s="107" t="s">
        <v>547</v>
      </c>
      <c r="V58" s="127" t="s">
        <v>1169</v>
      </c>
      <c r="W58" s="127" t="s">
        <v>1170</v>
      </c>
      <c r="X58" s="127" t="s">
        <v>1171</v>
      </c>
      <c r="Y58" s="127" t="s">
        <v>1749</v>
      </c>
      <c r="Z58" s="139" t="s">
        <v>1982</v>
      </c>
    </row>
    <row r="59" spans="13:26" x14ac:dyDescent="0.25">
      <c r="M59" t="s">
        <v>376</v>
      </c>
      <c r="N59">
        <v>1</v>
      </c>
      <c r="O59" s="4" t="s">
        <v>172</v>
      </c>
      <c r="P59" s="4"/>
      <c r="R59" s="2">
        <v>58</v>
      </c>
      <c r="S59" s="107" t="s">
        <v>77</v>
      </c>
      <c r="T59" s="107" t="s">
        <v>548</v>
      </c>
      <c r="U59" s="107" t="s">
        <v>549</v>
      </c>
      <c r="V59" s="127" t="s">
        <v>1172</v>
      </c>
      <c r="W59" s="127" t="s">
        <v>1173</v>
      </c>
      <c r="X59" s="127" t="s">
        <v>1174</v>
      </c>
      <c r="Y59" s="127" t="s">
        <v>1750</v>
      </c>
      <c r="Z59" s="139" t="s">
        <v>1983</v>
      </c>
    </row>
    <row r="60" spans="13:26" ht="31.5" x14ac:dyDescent="0.25">
      <c r="M60" t="s">
        <v>377</v>
      </c>
      <c r="N60">
        <v>1</v>
      </c>
      <c r="O60" s="4" t="s">
        <v>172</v>
      </c>
      <c r="P60" s="4"/>
      <c r="R60" s="2">
        <v>59</v>
      </c>
      <c r="S60" s="107" t="s">
        <v>68</v>
      </c>
      <c r="T60" s="107" t="s">
        <v>550</v>
      </c>
      <c r="U60" s="107" t="s">
        <v>551</v>
      </c>
      <c r="V60" s="127" t="s">
        <v>1175</v>
      </c>
      <c r="W60" s="127" t="s">
        <v>1176</v>
      </c>
      <c r="X60" s="127" t="s">
        <v>1177</v>
      </c>
      <c r="Y60" s="127" t="s">
        <v>1751</v>
      </c>
      <c r="Z60" s="139" t="s">
        <v>1984</v>
      </c>
    </row>
    <row r="61" spans="13:26" x14ac:dyDescent="0.25">
      <c r="M61" t="s">
        <v>378</v>
      </c>
      <c r="N61">
        <v>1</v>
      </c>
      <c r="O61" s="4" t="s">
        <v>172</v>
      </c>
      <c r="P61" s="4"/>
      <c r="R61" s="2">
        <v>60</v>
      </c>
      <c r="S61" s="107" t="s">
        <v>40</v>
      </c>
      <c r="T61" s="107" t="s">
        <v>540</v>
      </c>
      <c r="U61" s="107" t="s">
        <v>541</v>
      </c>
      <c r="V61" s="127" t="s">
        <v>1160</v>
      </c>
      <c r="W61" s="127" t="s">
        <v>1161</v>
      </c>
      <c r="X61" s="127" t="s">
        <v>1162</v>
      </c>
      <c r="Y61" s="127" t="s">
        <v>1746</v>
      </c>
      <c r="Z61" s="139" t="s">
        <v>1979</v>
      </c>
    </row>
    <row r="62" spans="13:26" x14ac:dyDescent="0.25">
      <c r="M62" t="s">
        <v>379</v>
      </c>
      <c r="N62">
        <v>1</v>
      </c>
      <c r="O62" s="4" t="s">
        <v>172</v>
      </c>
      <c r="P62" s="4"/>
      <c r="R62" s="2">
        <v>61</v>
      </c>
      <c r="S62" s="107" t="s">
        <v>41</v>
      </c>
      <c r="T62" s="107" t="s">
        <v>542</v>
      </c>
      <c r="U62" s="107" t="s">
        <v>543</v>
      </c>
      <c r="V62" s="127" t="s">
        <v>1163</v>
      </c>
      <c r="W62" s="127" t="s">
        <v>1164</v>
      </c>
      <c r="X62" s="127" t="s">
        <v>1165</v>
      </c>
      <c r="Y62" s="127" t="s">
        <v>1747</v>
      </c>
      <c r="Z62" s="139" t="s">
        <v>1980</v>
      </c>
    </row>
    <row r="63" spans="13:26" x14ac:dyDescent="0.25">
      <c r="M63" t="s">
        <v>380</v>
      </c>
      <c r="N63">
        <v>1</v>
      </c>
      <c r="O63" s="4" t="s">
        <v>172</v>
      </c>
      <c r="P63" s="4"/>
      <c r="R63" s="2">
        <v>62</v>
      </c>
      <c r="S63" s="107" t="s">
        <v>42</v>
      </c>
      <c r="T63" s="107" t="s">
        <v>544</v>
      </c>
      <c r="U63" s="107" t="s">
        <v>545</v>
      </c>
      <c r="V63" s="127" t="s">
        <v>1166</v>
      </c>
      <c r="W63" s="127" t="s">
        <v>1167</v>
      </c>
      <c r="X63" s="127" t="s">
        <v>1168</v>
      </c>
      <c r="Y63" s="127" t="s">
        <v>1748</v>
      </c>
      <c r="Z63" s="139" t="s">
        <v>1981</v>
      </c>
    </row>
    <row r="64" spans="13:26" x14ac:dyDescent="0.25">
      <c r="M64" t="s">
        <v>381</v>
      </c>
      <c r="N64">
        <v>1</v>
      </c>
      <c r="O64" s="4" t="s">
        <v>172</v>
      </c>
      <c r="P64" s="4"/>
      <c r="R64" s="2">
        <v>63</v>
      </c>
      <c r="S64" s="107" t="s">
        <v>77</v>
      </c>
      <c r="T64" s="107" t="s">
        <v>548</v>
      </c>
      <c r="U64" s="107" t="s">
        <v>549</v>
      </c>
      <c r="V64" s="127" t="s">
        <v>1172</v>
      </c>
      <c r="W64" s="127" t="s">
        <v>1173</v>
      </c>
      <c r="X64" s="127" t="s">
        <v>1174</v>
      </c>
      <c r="Y64" s="127" t="s">
        <v>1750</v>
      </c>
      <c r="Z64" s="139" t="s">
        <v>1983</v>
      </c>
    </row>
    <row r="65" spans="13:26" x14ac:dyDescent="0.25">
      <c r="M65" t="s">
        <v>382</v>
      </c>
      <c r="N65">
        <v>1</v>
      </c>
      <c r="O65" s="4" t="s">
        <v>172</v>
      </c>
      <c r="P65" s="4"/>
      <c r="R65" s="2">
        <v>64</v>
      </c>
      <c r="S65" s="107" t="s">
        <v>78</v>
      </c>
      <c r="T65" s="107" t="s">
        <v>552</v>
      </c>
      <c r="U65" s="107" t="s">
        <v>553</v>
      </c>
      <c r="V65" s="127" t="s">
        <v>1178</v>
      </c>
      <c r="W65" s="127" t="s">
        <v>1179</v>
      </c>
      <c r="X65" s="127" t="s">
        <v>1180</v>
      </c>
      <c r="Y65" s="127" t="s">
        <v>1752</v>
      </c>
      <c r="Z65" s="139" t="s">
        <v>1985</v>
      </c>
    </row>
    <row r="66" spans="13:26" ht="31.5" x14ac:dyDescent="0.25">
      <c r="M66" t="s">
        <v>383</v>
      </c>
      <c r="N66">
        <v>1</v>
      </c>
      <c r="O66" s="4" t="s">
        <v>172</v>
      </c>
      <c r="P66" s="4"/>
      <c r="R66" s="2">
        <v>65</v>
      </c>
      <c r="S66" s="107" t="s">
        <v>79</v>
      </c>
      <c r="T66" s="107" t="s">
        <v>554</v>
      </c>
      <c r="U66" s="107" t="s">
        <v>555</v>
      </c>
      <c r="V66" s="127" t="s">
        <v>1181</v>
      </c>
      <c r="W66" s="127" t="s">
        <v>1182</v>
      </c>
      <c r="X66" s="127" t="s">
        <v>1183</v>
      </c>
      <c r="Y66" s="127" t="s">
        <v>1753</v>
      </c>
      <c r="Z66" s="139" t="s">
        <v>1986</v>
      </c>
    </row>
    <row r="67" spans="13:26" ht="31.5" x14ac:dyDescent="0.25">
      <c r="M67" t="s">
        <v>384</v>
      </c>
      <c r="N67">
        <v>1</v>
      </c>
      <c r="O67" s="4" t="s">
        <v>172</v>
      </c>
      <c r="P67" s="4"/>
      <c r="R67" s="2">
        <v>66</v>
      </c>
      <c r="S67" s="107" t="s">
        <v>80</v>
      </c>
      <c r="T67" s="107" t="s">
        <v>556</v>
      </c>
      <c r="U67" s="107" t="s">
        <v>557</v>
      </c>
      <c r="V67" s="127" t="s">
        <v>1184</v>
      </c>
      <c r="W67" s="127" t="s">
        <v>1185</v>
      </c>
      <c r="X67" s="127" t="s">
        <v>1186</v>
      </c>
      <c r="Y67" s="127" t="s">
        <v>1754</v>
      </c>
      <c r="Z67" s="139" t="s">
        <v>1987</v>
      </c>
    </row>
    <row r="68" spans="13:26" x14ac:dyDescent="0.25">
      <c r="M68" t="s">
        <v>385</v>
      </c>
      <c r="N68">
        <v>1</v>
      </c>
      <c r="O68" s="4" t="s">
        <v>172</v>
      </c>
      <c r="P68" s="4"/>
      <c r="R68" s="2">
        <v>67</v>
      </c>
      <c r="S68" s="107" t="s">
        <v>43</v>
      </c>
      <c r="T68" s="107" t="s">
        <v>558</v>
      </c>
      <c r="U68" s="107" t="s">
        <v>559</v>
      </c>
      <c r="V68" s="127" t="s">
        <v>1187</v>
      </c>
      <c r="W68" s="127" t="s">
        <v>1188</v>
      </c>
      <c r="X68" s="127" t="s">
        <v>1189</v>
      </c>
      <c r="Y68" s="127" t="s">
        <v>1755</v>
      </c>
      <c r="Z68" s="139" t="s">
        <v>1988</v>
      </c>
    </row>
    <row r="69" spans="13:26" x14ac:dyDescent="0.25">
      <c r="M69" t="s">
        <v>386</v>
      </c>
      <c r="N69">
        <v>1</v>
      </c>
      <c r="O69" s="4" t="s">
        <v>172</v>
      </c>
      <c r="P69" s="4"/>
      <c r="R69" s="2">
        <v>68</v>
      </c>
      <c r="S69" s="107" t="s">
        <v>81</v>
      </c>
      <c r="T69" s="107" t="s">
        <v>560</v>
      </c>
      <c r="U69" s="107" t="s">
        <v>561</v>
      </c>
      <c r="V69" s="127" t="s">
        <v>1190</v>
      </c>
      <c r="W69" s="127" t="s">
        <v>1191</v>
      </c>
      <c r="X69" s="127" t="s">
        <v>1192</v>
      </c>
      <c r="Y69" s="127" t="s">
        <v>1756</v>
      </c>
      <c r="Z69" s="139" t="s">
        <v>1989</v>
      </c>
    </row>
    <row r="70" spans="13:26" x14ac:dyDescent="0.25">
      <c r="M70" t="s">
        <v>387</v>
      </c>
      <c r="N70">
        <v>1</v>
      </c>
      <c r="O70" s="4" t="s">
        <v>172</v>
      </c>
      <c r="P70" s="4"/>
      <c r="R70" s="2">
        <v>69</v>
      </c>
      <c r="S70" s="107" t="s">
        <v>175</v>
      </c>
      <c r="T70" s="107" t="s">
        <v>562</v>
      </c>
      <c r="U70" s="107" t="s">
        <v>563</v>
      </c>
      <c r="V70" s="123" t="s">
        <v>1193</v>
      </c>
      <c r="W70" s="123" t="s">
        <v>1194</v>
      </c>
      <c r="X70" s="127" t="s">
        <v>1195</v>
      </c>
      <c r="Y70" s="127" t="s">
        <v>1757</v>
      </c>
      <c r="Z70" s="139" t="s">
        <v>1990</v>
      </c>
    </row>
    <row r="71" spans="13:26" x14ac:dyDescent="0.25">
      <c r="M71" t="s">
        <v>388</v>
      </c>
      <c r="N71">
        <v>1</v>
      </c>
      <c r="O71" s="4" t="s">
        <v>172</v>
      </c>
      <c r="P71" s="4"/>
      <c r="R71" s="2">
        <v>70</v>
      </c>
      <c r="S71" s="107" t="s">
        <v>176</v>
      </c>
      <c r="T71" s="107" t="s">
        <v>564</v>
      </c>
      <c r="U71" s="107" t="s">
        <v>565</v>
      </c>
      <c r="V71" s="123" t="s">
        <v>1196</v>
      </c>
      <c r="W71" s="123" t="s">
        <v>1197</v>
      </c>
      <c r="X71" s="127" t="s">
        <v>1198</v>
      </c>
      <c r="Y71" s="127" t="s">
        <v>1758</v>
      </c>
      <c r="Z71" s="139" t="s">
        <v>1991</v>
      </c>
    </row>
    <row r="72" spans="13:26" x14ac:dyDescent="0.25">
      <c r="M72" t="s">
        <v>389</v>
      </c>
      <c r="N72">
        <v>1</v>
      </c>
      <c r="O72" s="4" t="s">
        <v>172</v>
      </c>
      <c r="P72" s="4"/>
      <c r="R72" s="2">
        <v>71</v>
      </c>
      <c r="S72" s="107" t="s">
        <v>177</v>
      </c>
      <c r="T72" s="107" t="s">
        <v>566</v>
      </c>
      <c r="U72" s="107" t="s">
        <v>567</v>
      </c>
      <c r="V72" s="123" t="s">
        <v>1199</v>
      </c>
      <c r="W72" s="123" t="s">
        <v>1200</v>
      </c>
      <c r="X72" s="127" t="s">
        <v>1201</v>
      </c>
      <c r="Y72" s="127" t="s">
        <v>1759</v>
      </c>
      <c r="Z72" s="139" t="s">
        <v>1992</v>
      </c>
    </row>
    <row r="73" spans="13:26" ht="31.5" x14ac:dyDescent="0.25">
      <c r="M73" t="s">
        <v>390</v>
      </c>
      <c r="N73">
        <v>1</v>
      </c>
      <c r="O73" s="4" t="s">
        <v>172</v>
      </c>
      <c r="P73" s="4"/>
      <c r="R73" s="2">
        <v>72</v>
      </c>
      <c r="S73" s="107" t="s">
        <v>178</v>
      </c>
      <c r="T73" s="107" t="s">
        <v>568</v>
      </c>
      <c r="U73" s="107" t="s">
        <v>569</v>
      </c>
      <c r="V73" s="123" t="s">
        <v>1202</v>
      </c>
      <c r="W73" s="123" t="s">
        <v>1203</v>
      </c>
      <c r="X73" s="127" t="s">
        <v>1204</v>
      </c>
      <c r="Y73" s="127" t="s">
        <v>1760</v>
      </c>
      <c r="Z73" s="139" t="s">
        <v>1993</v>
      </c>
    </row>
    <row r="74" spans="13:26" ht="31.5" x14ac:dyDescent="0.25">
      <c r="M74" t="s">
        <v>391</v>
      </c>
      <c r="N74">
        <v>1</v>
      </c>
      <c r="O74" s="4" t="s">
        <v>172</v>
      </c>
      <c r="P74" s="4"/>
      <c r="R74" s="2">
        <v>73</v>
      </c>
      <c r="S74" s="107" t="s">
        <v>179</v>
      </c>
      <c r="T74" s="107" t="s">
        <v>570</v>
      </c>
      <c r="U74" s="107" t="s">
        <v>571</v>
      </c>
      <c r="V74" s="123" t="s">
        <v>1205</v>
      </c>
      <c r="W74" s="123" t="s">
        <v>1206</v>
      </c>
      <c r="X74" s="127" t="s">
        <v>1207</v>
      </c>
      <c r="Y74" s="127" t="s">
        <v>1761</v>
      </c>
      <c r="Z74" s="139" t="s">
        <v>1994</v>
      </c>
    </row>
    <row r="75" spans="13:26" ht="31.5" x14ac:dyDescent="0.25">
      <c r="M75" t="s">
        <v>392</v>
      </c>
      <c r="N75">
        <v>1</v>
      </c>
      <c r="O75" s="4" t="s">
        <v>172</v>
      </c>
      <c r="P75" s="4"/>
      <c r="R75" s="2">
        <v>74</v>
      </c>
      <c r="S75" s="107" t="s">
        <v>180</v>
      </c>
      <c r="T75" s="107" t="s">
        <v>572</v>
      </c>
      <c r="U75" s="107" t="s">
        <v>573</v>
      </c>
      <c r="V75" s="123" t="s">
        <v>1208</v>
      </c>
      <c r="W75" s="123" t="s">
        <v>1209</v>
      </c>
      <c r="X75" s="127" t="s">
        <v>1210</v>
      </c>
      <c r="Y75" s="127" t="s">
        <v>1762</v>
      </c>
      <c r="Z75" s="139" t="s">
        <v>1995</v>
      </c>
    </row>
    <row r="76" spans="13:26" x14ac:dyDescent="0.25">
      <c r="M76" t="s">
        <v>393</v>
      </c>
      <c r="N76">
        <v>1</v>
      </c>
      <c r="O76" s="4" t="s">
        <v>172</v>
      </c>
      <c r="P76" s="4"/>
      <c r="R76" s="2">
        <v>75</v>
      </c>
      <c r="S76" s="107" t="s">
        <v>181</v>
      </c>
      <c r="T76" s="107" t="s">
        <v>574</v>
      </c>
      <c r="U76" s="107" t="s">
        <v>575</v>
      </c>
      <c r="V76" s="123" t="s">
        <v>1211</v>
      </c>
      <c r="W76" s="123" t="s">
        <v>1212</v>
      </c>
      <c r="X76" s="127" t="s">
        <v>1213</v>
      </c>
      <c r="Y76" s="127" t="s">
        <v>1763</v>
      </c>
      <c r="Z76" s="139" t="s">
        <v>1996</v>
      </c>
    </row>
    <row r="77" spans="13:26" x14ac:dyDescent="0.25">
      <c r="M77" t="s">
        <v>394</v>
      </c>
      <c r="N77">
        <v>1</v>
      </c>
      <c r="O77" s="4" t="s">
        <v>172</v>
      </c>
      <c r="P77" s="4"/>
      <c r="R77" s="2">
        <v>76</v>
      </c>
      <c r="S77" s="107" t="s">
        <v>183</v>
      </c>
      <c r="T77" s="107" t="s">
        <v>576</v>
      </c>
      <c r="U77" s="107" t="s">
        <v>577</v>
      </c>
      <c r="V77" s="123" t="s">
        <v>1214</v>
      </c>
      <c r="W77" s="123" t="s">
        <v>1215</v>
      </c>
      <c r="X77" s="127" t="s">
        <v>1216</v>
      </c>
      <c r="Y77" s="127" t="s">
        <v>1764</v>
      </c>
      <c r="Z77" s="139" t="s">
        <v>1997</v>
      </c>
    </row>
    <row r="78" spans="13:26" x14ac:dyDescent="0.25">
      <c r="M78" t="s">
        <v>395</v>
      </c>
      <c r="N78">
        <v>1</v>
      </c>
      <c r="O78" s="4" t="s">
        <v>172</v>
      </c>
      <c r="P78" s="4"/>
      <c r="R78" s="2">
        <v>77</v>
      </c>
      <c r="S78" s="107" t="s">
        <v>182</v>
      </c>
      <c r="T78" s="107" t="s">
        <v>578</v>
      </c>
      <c r="U78" s="107" t="s">
        <v>579</v>
      </c>
      <c r="V78" s="123" t="s">
        <v>1217</v>
      </c>
      <c r="W78" s="123" t="s">
        <v>1218</v>
      </c>
      <c r="X78" s="127" t="s">
        <v>1219</v>
      </c>
      <c r="Y78" s="127" t="s">
        <v>1765</v>
      </c>
      <c r="Z78" s="139" t="s">
        <v>1998</v>
      </c>
    </row>
    <row r="79" spans="13:26" ht="31.5" x14ac:dyDescent="0.25">
      <c r="M79" t="s">
        <v>396</v>
      </c>
      <c r="N79">
        <v>1</v>
      </c>
      <c r="O79" s="4" t="s">
        <v>172</v>
      </c>
      <c r="P79" s="4"/>
      <c r="R79" s="2">
        <v>78</v>
      </c>
      <c r="S79" s="107" t="s">
        <v>184</v>
      </c>
      <c r="T79" s="107" t="s">
        <v>580</v>
      </c>
      <c r="U79" s="107" t="s">
        <v>581</v>
      </c>
      <c r="V79" s="123" t="s">
        <v>1220</v>
      </c>
      <c r="W79" s="123" t="s">
        <v>1221</v>
      </c>
      <c r="X79" s="127" t="s">
        <v>1222</v>
      </c>
      <c r="Y79" s="127" t="s">
        <v>1766</v>
      </c>
      <c r="Z79" s="139" t="s">
        <v>1999</v>
      </c>
    </row>
    <row r="80" spans="13:26" ht="31.5" x14ac:dyDescent="0.25">
      <c r="M80" t="s">
        <v>397</v>
      </c>
      <c r="N80">
        <v>1</v>
      </c>
      <c r="O80" s="4" t="s">
        <v>172</v>
      </c>
      <c r="P80" s="4"/>
      <c r="R80" s="2">
        <v>79</v>
      </c>
      <c r="S80" s="107" t="s">
        <v>185</v>
      </c>
      <c r="T80" s="107" t="s">
        <v>582</v>
      </c>
      <c r="U80" s="107" t="s">
        <v>583</v>
      </c>
      <c r="V80" s="123" t="s">
        <v>1223</v>
      </c>
      <c r="W80" s="123" t="s">
        <v>1224</v>
      </c>
      <c r="X80" s="127" t="s">
        <v>1225</v>
      </c>
      <c r="Y80" s="127" t="s">
        <v>1767</v>
      </c>
      <c r="Z80" s="139" t="s">
        <v>2000</v>
      </c>
    </row>
    <row r="81" spans="13:26" ht="31.5" x14ac:dyDescent="0.25">
      <c r="M81" t="s">
        <v>398</v>
      </c>
      <c r="N81">
        <v>1</v>
      </c>
      <c r="O81" s="4" t="s">
        <v>172</v>
      </c>
      <c r="P81" s="4"/>
      <c r="R81" s="2">
        <v>80</v>
      </c>
      <c r="S81" s="107" t="s">
        <v>200</v>
      </c>
      <c r="T81" s="107" t="s">
        <v>584</v>
      </c>
      <c r="U81" s="107" t="s">
        <v>585</v>
      </c>
      <c r="V81" s="123" t="s">
        <v>1226</v>
      </c>
      <c r="W81" s="123" t="s">
        <v>1227</v>
      </c>
      <c r="X81" s="127" t="s">
        <v>1228</v>
      </c>
      <c r="Y81" s="127" t="s">
        <v>1768</v>
      </c>
      <c r="Z81" s="139" t="s">
        <v>2001</v>
      </c>
    </row>
    <row r="82" spans="13:26" ht="47.25" x14ac:dyDescent="0.25">
      <c r="M82" t="s">
        <v>399</v>
      </c>
      <c r="N82">
        <v>1</v>
      </c>
      <c r="O82" s="4" t="s">
        <v>172</v>
      </c>
      <c r="P82" s="4"/>
      <c r="R82" s="2">
        <v>81</v>
      </c>
      <c r="S82" s="107" t="s">
        <v>186</v>
      </c>
      <c r="T82" s="107" t="s">
        <v>586</v>
      </c>
      <c r="U82" s="107" t="s">
        <v>587</v>
      </c>
      <c r="V82" s="123" t="s">
        <v>1229</v>
      </c>
      <c r="W82" s="123" t="s">
        <v>1230</v>
      </c>
      <c r="X82" s="127" t="s">
        <v>1231</v>
      </c>
      <c r="Y82" s="127" t="s">
        <v>1769</v>
      </c>
      <c r="Z82" s="139" t="s">
        <v>2002</v>
      </c>
    </row>
    <row r="83" spans="13:26" ht="47.25" x14ac:dyDescent="0.25">
      <c r="M83" t="s">
        <v>400</v>
      </c>
      <c r="N83">
        <v>1</v>
      </c>
      <c r="O83" s="4" t="s">
        <v>172</v>
      </c>
      <c r="P83" s="4"/>
      <c r="R83" s="2">
        <v>82</v>
      </c>
      <c r="S83" s="107" t="s">
        <v>187</v>
      </c>
      <c r="T83" s="107" t="s">
        <v>588</v>
      </c>
      <c r="U83" s="107" t="s">
        <v>589</v>
      </c>
      <c r="V83" s="123" t="s">
        <v>1232</v>
      </c>
      <c r="W83" s="123" t="s">
        <v>1233</v>
      </c>
      <c r="X83" s="127" t="s">
        <v>1234</v>
      </c>
      <c r="Y83" s="127" t="s">
        <v>1770</v>
      </c>
      <c r="Z83" s="139" t="s">
        <v>2003</v>
      </c>
    </row>
    <row r="84" spans="13:26" ht="31.5" x14ac:dyDescent="0.25">
      <c r="M84" t="s">
        <v>401</v>
      </c>
      <c r="N84">
        <v>1</v>
      </c>
      <c r="O84" s="4" t="s">
        <v>172</v>
      </c>
      <c r="P84" s="4"/>
      <c r="R84" s="2">
        <v>83</v>
      </c>
      <c r="S84" s="107" t="s">
        <v>201</v>
      </c>
      <c r="T84" s="107" t="s">
        <v>590</v>
      </c>
      <c r="U84" s="107" t="s">
        <v>591</v>
      </c>
      <c r="V84" s="123" t="s">
        <v>1235</v>
      </c>
      <c r="W84" s="123" t="s">
        <v>1236</v>
      </c>
      <c r="X84" s="127" t="s">
        <v>1237</v>
      </c>
      <c r="Y84" s="127" t="s">
        <v>1771</v>
      </c>
      <c r="Z84" s="139" t="s">
        <v>2004</v>
      </c>
    </row>
    <row r="85" spans="13:26" x14ac:dyDescent="0.25">
      <c r="M85" t="s">
        <v>402</v>
      </c>
      <c r="N85">
        <v>1</v>
      </c>
      <c r="O85" s="4" t="s">
        <v>172</v>
      </c>
      <c r="P85" s="4"/>
      <c r="R85" s="2">
        <v>84</v>
      </c>
      <c r="S85" s="107" t="s">
        <v>188</v>
      </c>
      <c r="T85" s="107" t="s">
        <v>592</v>
      </c>
      <c r="U85" s="107" t="s">
        <v>593</v>
      </c>
      <c r="V85" s="123" t="s">
        <v>1238</v>
      </c>
      <c r="W85" s="123" t="s">
        <v>1239</v>
      </c>
      <c r="X85" s="127" t="s">
        <v>1240</v>
      </c>
      <c r="Y85" s="127" t="s">
        <v>1772</v>
      </c>
      <c r="Z85" s="139" t="s">
        <v>2005</v>
      </c>
    </row>
    <row r="86" spans="13:26" x14ac:dyDescent="0.25">
      <c r="M86" t="s">
        <v>403</v>
      </c>
      <c r="N86">
        <v>1</v>
      </c>
      <c r="O86" s="4" t="s">
        <v>172</v>
      </c>
      <c r="P86" s="4"/>
      <c r="R86" s="2">
        <v>85</v>
      </c>
      <c r="S86" s="107" t="s">
        <v>189</v>
      </c>
      <c r="T86" s="107" t="s">
        <v>594</v>
      </c>
      <c r="U86" s="107" t="s">
        <v>595</v>
      </c>
      <c r="V86" s="123" t="s">
        <v>1241</v>
      </c>
      <c r="W86" s="123" t="s">
        <v>1242</v>
      </c>
      <c r="X86" s="127" t="s">
        <v>1243</v>
      </c>
      <c r="Y86" s="127" t="s">
        <v>1773</v>
      </c>
      <c r="Z86" s="139" t="s">
        <v>2006</v>
      </c>
    </row>
    <row r="87" spans="13:26" x14ac:dyDescent="0.25">
      <c r="M87" t="s">
        <v>404</v>
      </c>
      <c r="N87">
        <v>1</v>
      </c>
      <c r="O87" s="4" t="s">
        <v>172</v>
      </c>
      <c r="P87" s="4"/>
      <c r="R87" s="2">
        <v>86</v>
      </c>
      <c r="S87" s="107" t="s">
        <v>190</v>
      </c>
      <c r="T87" s="107" t="s">
        <v>596</v>
      </c>
      <c r="U87" s="107" t="s">
        <v>597</v>
      </c>
      <c r="V87" s="123" t="s">
        <v>1244</v>
      </c>
      <c r="W87" s="123" t="s">
        <v>1245</v>
      </c>
      <c r="X87" s="127" t="s">
        <v>1246</v>
      </c>
      <c r="Y87" s="127" t="s">
        <v>1774</v>
      </c>
      <c r="Z87" s="139" t="s">
        <v>2007</v>
      </c>
    </row>
    <row r="88" spans="13:26" ht="31.5" x14ac:dyDescent="0.25">
      <c r="M88" t="s">
        <v>405</v>
      </c>
      <c r="N88">
        <v>0</v>
      </c>
      <c r="O88" s="4" t="s">
        <v>168</v>
      </c>
      <c r="P88" s="4"/>
      <c r="R88" s="2">
        <v>87</v>
      </c>
      <c r="S88" s="107" t="s">
        <v>191</v>
      </c>
      <c r="T88" s="107" t="s">
        <v>598</v>
      </c>
      <c r="U88" s="107" t="s">
        <v>599</v>
      </c>
      <c r="V88" s="123" t="s">
        <v>1247</v>
      </c>
      <c r="W88" s="123" t="s">
        <v>1248</v>
      </c>
      <c r="X88" s="127" t="s">
        <v>1249</v>
      </c>
      <c r="Y88" s="127" t="s">
        <v>1775</v>
      </c>
      <c r="Z88" s="139" t="s">
        <v>2008</v>
      </c>
    </row>
    <row r="89" spans="13:26" ht="31.5" x14ac:dyDescent="0.25">
      <c r="M89" t="s">
        <v>406</v>
      </c>
      <c r="N89">
        <v>0</v>
      </c>
      <c r="O89" s="4" t="s">
        <v>171</v>
      </c>
      <c r="P89" s="4"/>
      <c r="R89" s="2">
        <v>88</v>
      </c>
      <c r="S89" s="107" t="s">
        <v>192</v>
      </c>
      <c r="T89" s="107" t="s">
        <v>600</v>
      </c>
      <c r="U89" s="107" t="s">
        <v>601</v>
      </c>
      <c r="V89" s="123" t="s">
        <v>1250</v>
      </c>
      <c r="W89" s="123" t="s">
        <v>1251</v>
      </c>
      <c r="X89" s="127" t="s">
        <v>1252</v>
      </c>
      <c r="Y89" s="127" t="s">
        <v>1776</v>
      </c>
      <c r="Z89" s="139" t="s">
        <v>2009</v>
      </c>
    </row>
    <row r="90" spans="13:26" ht="31.5" x14ac:dyDescent="0.25">
      <c r="M90" t="s">
        <v>407</v>
      </c>
      <c r="N90">
        <v>0</v>
      </c>
      <c r="O90" s="4" t="s">
        <v>171</v>
      </c>
      <c r="P90" s="4"/>
      <c r="R90" s="2">
        <v>89</v>
      </c>
      <c r="S90" s="107" t="s">
        <v>193</v>
      </c>
      <c r="T90" s="107" t="s">
        <v>602</v>
      </c>
      <c r="U90" s="107" t="s">
        <v>603</v>
      </c>
      <c r="V90" s="123" t="s">
        <v>1253</v>
      </c>
      <c r="W90" s="123" t="s">
        <v>1254</v>
      </c>
      <c r="X90" s="127" t="s">
        <v>1255</v>
      </c>
      <c r="Y90" s="127" t="s">
        <v>1777</v>
      </c>
      <c r="Z90" s="139" t="s">
        <v>2010</v>
      </c>
    </row>
    <row r="91" spans="13:26" ht="31.5" x14ac:dyDescent="0.25">
      <c r="M91" t="s">
        <v>408</v>
      </c>
      <c r="N91">
        <v>0</v>
      </c>
      <c r="O91" s="4" t="s">
        <v>171</v>
      </c>
      <c r="P91" s="4"/>
      <c r="R91" s="2">
        <v>90</v>
      </c>
      <c r="S91" s="107" t="s">
        <v>194</v>
      </c>
      <c r="T91" s="107" t="s">
        <v>604</v>
      </c>
      <c r="U91" s="107" t="s">
        <v>605</v>
      </c>
      <c r="V91" s="123" t="s">
        <v>1256</v>
      </c>
      <c r="W91" s="123" t="s">
        <v>1257</v>
      </c>
      <c r="X91" s="127" t="s">
        <v>1258</v>
      </c>
      <c r="Y91" s="127" t="s">
        <v>1778</v>
      </c>
      <c r="Z91" s="139" t="s">
        <v>2011</v>
      </c>
    </row>
    <row r="92" spans="13:26" ht="31.5" x14ac:dyDescent="0.25">
      <c r="M92" t="s">
        <v>409</v>
      </c>
      <c r="N92">
        <v>0</v>
      </c>
      <c r="O92" s="4" t="s">
        <v>168</v>
      </c>
      <c r="P92" s="4"/>
      <c r="R92" s="2">
        <v>91</v>
      </c>
      <c r="S92" s="107" t="s">
        <v>195</v>
      </c>
      <c r="T92" s="107" t="s">
        <v>606</v>
      </c>
      <c r="U92" s="107" t="s">
        <v>607</v>
      </c>
      <c r="V92" s="123" t="s">
        <v>1259</v>
      </c>
      <c r="W92" s="123" t="s">
        <v>1260</v>
      </c>
      <c r="X92" s="127" t="s">
        <v>1261</v>
      </c>
      <c r="Y92" s="127" t="s">
        <v>1779</v>
      </c>
      <c r="Z92" s="139" t="s">
        <v>2012</v>
      </c>
    </row>
    <row r="93" spans="13:26" ht="31.5" x14ac:dyDescent="0.25">
      <c r="M93" t="s">
        <v>410</v>
      </c>
      <c r="N93">
        <v>0</v>
      </c>
      <c r="O93" s="4" t="s">
        <v>171</v>
      </c>
      <c r="P93" s="4"/>
      <c r="R93" s="2">
        <v>92</v>
      </c>
      <c r="S93" s="107" t="s">
        <v>196</v>
      </c>
      <c r="T93" s="107" t="s">
        <v>608</v>
      </c>
      <c r="U93" s="107" t="s">
        <v>609</v>
      </c>
      <c r="V93" s="123" t="s">
        <v>1262</v>
      </c>
      <c r="W93" s="123" t="s">
        <v>1263</v>
      </c>
      <c r="X93" s="127" t="s">
        <v>1264</v>
      </c>
      <c r="Y93" s="127" t="s">
        <v>1780</v>
      </c>
      <c r="Z93" s="139" t="s">
        <v>2013</v>
      </c>
    </row>
    <row r="94" spans="13:26" x14ac:dyDescent="0.25">
      <c r="M94" t="s">
        <v>411</v>
      </c>
      <c r="N94">
        <v>0</v>
      </c>
      <c r="O94" s="4" t="s">
        <v>171</v>
      </c>
      <c r="P94" s="4"/>
      <c r="R94" s="2">
        <v>93</v>
      </c>
      <c r="S94" s="107" t="s">
        <v>197</v>
      </c>
      <c r="T94" s="107" t="s">
        <v>610</v>
      </c>
      <c r="U94" s="107" t="s">
        <v>611</v>
      </c>
      <c r="V94" s="123" t="s">
        <v>1265</v>
      </c>
      <c r="W94" s="123" t="s">
        <v>1266</v>
      </c>
      <c r="X94" s="127" t="s">
        <v>1267</v>
      </c>
      <c r="Y94" s="127" t="s">
        <v>1781</v>
      </c>
      <c r="Z94" s="139" t="s">
        <v>2014</v>
      </c>
    </row>
    <row r="95" spans="13:26" x14ac:dyDescent="0.25">
      <c r="M95" t="s">
        <v>412</v>
      </c>
      <c r="N95">
        <v>0</v>
      </c>
      <c r="O95" s="4" t="s">
        <v>171</v>
      </c>
      <c r="P95" s="4"/>
      <c r="R95" s="2">
        <v>94</v>
      </c>
      <c r="S95" s="107" t="s">
        <v>198</v>
      </c>
      <c r="T95" s="107" t="s">
        <v>612</v>
      </c>
      <c r="U95" s="107" t="s">
        <v>613</v>
      </c>
      <c r="V95" s="123" t="s">
        <v>1268</v>
      </c>
      <c r="W95" s="123" t="s">
        <v>1269</v>
      </c>
      <c r="X95" s="127" t="s">
        <v>1270</v>
      </c>
      <c r="Y95" s="127" t="s">
        <v>1782</v>
      </c>
      <c r="Z95" s="139" t="s">
        <v>2015</v>
      </c>
    </row>
    <row r="96" spans="13:26" x14ac:dyDescent="0.25">
      <c r="M96" t="s">
        <v>413</v>
      </c>
      <c r="N96">
        <v>0</v>
      </c>
      <c r="O96" s="4" t="s">
        <v>168</v>
      </c>
      <c r="P96" s="4"/>
      <c r="R96" s="2">
        <v>95</v>
      </c>
      <c r="S96" s="107" t="s">
        <v>199</v>
      </c>
      <c r="T96" s="107" t="s">
        <v>614</v>
      </c>
      <c r="U96" s="107" t="s">
        <v>615</v>
      </c>
      <c r="V96" s="123" t="s">
        <v>1271</v>
      </c>
      <c r="W96" s="123" t="s">
        <v>1272</v>
      </c>
      <c r="X96" s="127" t="s">
        <v>1273</v>
      </c>
      <c r="Y96" s="127" t="s">
        <v>1783</v>
      </c>
      <c r="Z96" s="139" t="s">
        <v>2016</v>
      </c>
    </row>
    <row r="97" spans="13:26" x14ac:dyDescent="0.25">
      <c r="M97" t="s">
        <v>414</v>
      </c>
      <c r="N97">
        <v>0</v>
      </c>
      <c r="O97" s="4" t="s">
        <v>171</v>
      </c>
      <c r="P97" s="4"/>
      <c r="R97" s="2">
        <v>96</v>
      </c>
      <c r="S97" s="107" t="s">
        <v>202</v>
      </c>
      <c r="T97" s="107" t="s">
        <v>616</v>
      </c>
      <c r="U97" s="107" t="s">
        <v>617</v>
      </c>
      <c r="V97" s="123" t="s">
        <v>1274</v>
      </c>
      <c r="W97" s="123" t="s">
        <v>1275</v>
      </c>
      <c r="X97" s="127" t="s">
        <v>1276</v>
      </c>
      <c r="Y97" s="127" t="s">
        <v>1784</v>
      </c>
      <c r="Z97" s="139" t="s">
        <v>2017</v>
      </c>
    </row>
    <row r="98" spans="13:26" ht="31.5" x14ac:dyDescent="0.25">
      <c r="M98" t="s">
        <v>415</v>
      </c>
      <c r="N98">
        <v>0</v>
      </c>
      <c r="O98" s="4" t="s">
        <v>171</v>
      </c>
      <c r="P98" s="4"/>
      <c r="R98" s="2">
        <v>97</v>
      </c>
      <c r="S98" s="107" t="s">
        <v>203</v>
      </c>
      <c r="T98" s="107" t="s">
        <v>618</v>
      </c>
      <c r="U98" s="107" t="s">
        <v>619</v>
      </c>
      <c r="V98" s="123" t="s">
        <v>1277</v>
      </c>
      <c r="W98" s="123" t="s">
        <v>1278</v>
      </c>
      <c r="X98" s="127" t="s">
        <v>1279</v>
      </c>
      <c r="Y98" s="127" t="s">
        <v>1785</v>
      </c>
      <c r="Z98" s="139" t="s">
        <v>2018</v>
      </c>
    </row>
    <row r="99" spans="13:26" x14ac:dyDescent="0.25">
      <c r="M99" t="s">
        <v>416</v>
      </c>
      <c r="N99">
        <v>0</v>
      </c>
      <c r="O99" s="4" t="s">
        <v>171</v>
      </c>
      <c r="P99" s="4"/>
      <c r="R99" s="2">
        <v>98</v>
      </c>
      <c r="S99" s="107" t="s">
        <v>204</v>
      </c>
      <c r="T99" s="107" t="s">
        <v>1023</v>
      </c>
      <c r="U99" s="107" t="s">
        <v>1024</v>
      </c>
      <c r="V99" s="123" t="s">
        <v>1280</v>
      </c>
      <c r="W99" s="127" t="s">
        <v>1281</v>
      </c>
      <c r="X99" s="127" t="s">
        <v>1282</v>
      </c>
      <c r="Y99" s="127" t="s">
        <v>1786</v>
      </c>
      <c r="Z99" s="138" t="s">
        <v>2019</v>
      </c>
    </row>
    <row r="100" spans="13:26" x14ac:dyDescent="0.25">
      <c r="M100" t="s">
        <v>417</v>
      </c>
      <c r="N100">
        <v>1</v>
      </c>
      <c r="O100" s="4" t="s">
        <v>171</v>
      </c>
      <c r="P100" s="4"/>
      <c r="R100" s="2">
        <v>99</v>
      </c>
      <c r="S100" s="107" t="s">
        <v>82</v>
      </c>
      <c r="T100" s="107" t="s">
        <v>620</v>
      </c>
      <c r="U100" s="107" t="s">
        <v>621</v>
      </c>
      <c r="V100" s="123" t="s">
        <v>1283</v>
      </c>
      <c r="W100" s="123" t="s">
        <v>1284</v>
      </c>
      <c r="X100" s="127" t="s">
        <v>1285</v>
      </c>
      <c r="Y100" s="127" t="s">
        <v>1787</v>
      </c>
      <c r="Z100" s="139" t="s">
        <v>2020</v>
      </c>
    </row>
    <row r="101" spans="13:26" x14ac:dyDescent="0.25">
      <c r="M101" t="s">
        <v>418</v>
      </c>
      <c r="N101">
        <v>1</v>
      </c>
      <c r="O101" s="4" t="s">
        <v>168</v>
      </c>
      <c r="P101" s="4"/>
      <c r="R101" s="2">
        <v>100</v>
      </c>
      <c r="S101" s="107" t="s">
        <v>83</v>
      </c>
      <c r="T101" s="107" t="s">
        <v>622</v>
      </c>
      <c r="U101" s="107" t="s">
        <v>623</v>
      </c>
      <c r="V101" s="123" t="s">
        <v>1286</v>
      </c>
      <c r="W101" s="123" t="s">
        <v>1287</v>
      </c>
      <c r="X101" s="127" t="s">
        <v>1288</v>
      </c>
      <c r="Y101" s="127" t="s">
        <v>1788</v>
      </c>
      <c r="Z101" s="139" t="s">
        <v>2021</v>
      </c>
    </row>
    <row r="102" spans="13:26" x14ac:dyDescent="0.25">
      <c r="M102" t="s">
        <v>419</v>
      </c>
      <c r="N102">
        <v>1</v>
      </c>
      <c r="O102" s="4" t="s">
        <v>168</v>
      </c>
      <c r="P102" s="4"/>
      <c r="R102" s="2">
        <v>101</v>
      </c>
      <c r="S102" s="107" t="s">
        <v>12</v>
      </c>
      <c r="T102" s="107" t="s">
        <v>624</v>
      </c>
      <c r="U102" s="107" t="s">
        <v>625</v>
      </c>
      <c r="V102" s="123" t="s">
        <v>1289</v>
      </c>
      <c r="W102" s="123" t="s">
        <v>1290</v>
      </c>
      <c r="X102" s="127" t="s">
        <v>1291</v>
      </c>
      <c r="Y102" s="127" t="s">
        <v>1789</v>
      </c>
      <c r="Z102" s="139" t="s">
        <v>2022</v>
      </c>
    </row>
    <row r="103" spans="13:26" x14ac:dyDescent="0.25">
      <c r="M103" t="s">
        <v>420</v>
      </c>
      <c r="N103">
        <v>1</v>
      </c>
      <c r="O103" s="4" t="s">
        <v>168</v>
      </c>
      <c r="P103" s="4"/>
      <c r="R103" s="2">
        <v>102</v>
      </c>
      <c r="S103" s="107" t="s">
        <v>84</v>
      </c>
      <c r="T103" s="107" t="s">
        <v>626</v>
      </c>
      <c r="U103" s="107" t="s">
        <v>627</v>
      </c>
      <c r="V103" s="123" t="s">
        <v>1292</v>
      </c>
      <c r="W103" s="123" t="s">
        <v>1293</v>
      </c>
      <c r="X103" s="127" t="s">
        <v>1294</v>
      </c>
      <c r="Y103" s="127" t="s">
        <v>1790</v>
      </c>
      <c r="Z103" s="139" t="s">
        <v>2023</v>
      </c>
    </row>
    <row r="104" spans="13:26" x14ac:dyDescent="0.25">
      <c r="M104" t="s">
        <v>421</v>
      </c>
      <c r="N104">
        <v>1</v>
      </c>
      <c r="O104" s="4" t="s">
        <v>168</v>
      </c>
      <c r="P104" s="4"/>
      <c r="R104" s="2">
        <v>103</v>
      </c>
      <c r="S104" s="107" t="s">
        <v>13</v>
      </c>
      <c r="T104" s="107" t="s">
        <v>628</v>
      </c>
      <c r="U104" s="107" t="s">
        <v>629</v>
      </c>
      <c r="V104" s="123" t="s">
        <v>1295</v>
      </c>
      <c r="W104" s="123" t="s">
        <v>1296</v>
      </c>
      <c r="X104" s="127" t="s">
        <v>1297</v>
      </c>
      <c r="Y104" s="127" t="s">
        <v>1791</v>
      </c>
      <c r="Z104" s="139" t="s">
        <v>2024</v>
      </c>
    </row>
    <row r="105" spans="13:26" ht="31.5" x14ac:dyDescent="0.25">
      <c r="M105" t="s">
        <v>878</v>
      </c>
      <c r="N105">
        <v>1</v>
      </c>
      <c r="O105" s="4" t="s">
        <v>173</v>
      </c>
      <c r="P105" s="4"/>
      <c r="R105" s="2">
        <v>104</v>
      </c>
      <c r="S105" s="107" t="s">
        <v>10</v>
      </c>
      <c r="T105" s="107" t="s">
        <v>630</v>
      </c>
      <c r="U105" s="107" t="s">
        <v>631</v>
      </c>
      <c r="V105" s="123" t="s">
        <v>1298</v>
      </c>
      <c r="W105" s="123" t="s">
        <v>1299</v>
      </c>
      <c r="X105" s="127" t="s">
        <v>1300</v>
      </c>
      <c r="Y105" s="127" t="s">
        <v>1792</v>
      </c>
      <c r="Z105" s="139" t="s">
        <v>2025</v>
      </c>
    </row>
    <row r="106" spans="13:26" x14ac:dyDescent="0.25">
      <c r="M106" t="s">
        <v>879</v>
      </c>
      <c r="N106">
        <v>1</v>
      </c>
      <c r="O106" s="4" t="s">
        <v>173</v>
      </c>
      <c r="P106" s="4"/>
      <c r="R106" s="2">
        <v>105</v>
      </c>
      <c r="S106" s="107" t="s">
        <v>12</v>
      </c>
      <c r="T106" s="107" t="s">
        <v>624</v>
      </c>
      <c r="U106" s="107" t="s">
        <v>625</v>
      </c>
      <c r="V106" s="123" t="s">
        <v>1289</v>
      </c>
      <c r="W106" s="123" t="s">
        <v>1290</v>
      </c>
      <c r="X106" s="127" t="s">
        <v>1291</v>
      </c>
      <c r="Y106" s="127" t="s">
        <v>1789</v>
      </c>
      <c r="Z106" s="139" t="s">
        <v>2022</v>
      </c>
    </row>
    <row r="107" spans="13:26" x14ac:dyDescent="0.25">
      <c r="M107" t="s">
        <v>880</v>
      </c>
      <c r="N107">
        <v>1</v>
      </c>
      <c r="O107" s="4" t="s">
        <v>173</v>
      </c>
      <c r="P107" s="4"/>
      <c r="R107" s="2">
        <v>106</v>
      </c>
      <c r="S107" s="107" t="s">
        <v>84</v>
      </c>
      <c r="T107" s="107" t="s">
        <v>626</v>
      </c>
      <c r="U107" s="107" t="s">
        <v>627</v>
      </c>
      <c r="V107" s="123" t="s">
        <v>1292</v>
      </c>
      <c r="W107" s="123" t="s">
        <v>1293</v>
      </c>
      <c r="X107" s="127" t="s">
        <v>1294</v>
      </c>
      <c r="Y107" s="127" t="s">
        <v>1790</v>
      </c>
      <c r="Z107" s="139" t="s">
        <v>2023</v>
      </c>
    </row>
    <row r="108" spans="13:26" x14ac:dyDescent="0.25">
      <c r="M108" t="s">
        <v>881</v>
      </c>
      <c r="N108">
        <v>1</v>
      </c>
      <c r="O108" s="4" t="s">
        <v>173</v>
      </c>
      <c r="P108" s="4"/>
      <c r="R108" s="2">
        <v>107</v>
      </c>
      <c r="S108" s="107" t="s">
        <v>13</v>
      </c>
      <c r="T108" s="107" t="s">
        <v>628</v>
      </c>
      <c r="U108" s="107" t="s">
        <v>629</v>
      </c>
      <c r="V108" s="123" t="s">
        <v>1295</v>
      </c>
      <c r="W108" s="123" t="s">
        <v>1296</v>
      </c>
      <c r="X108" s="127" t="s">
        <v>1297</v>
      </c>
      <c r="Y108" s="127" t="s">
        <v>1791</v>
      </c>
      <c r="Z108" s="139" t="s">
        <v>2024</v>
      </c>
    </row>
    <row r="109" spans="13:26" x14ac:dyDescent="0.25">
      <c r="M109" t="s">
        <v>882</v>
      </c>
      <c r="N109">
        <v>1</v>
      </c>
      <c r="O109" s="4" t="s">
        <v>173</v>
      </c>
      <c r="P109" s="4"/>
      <c r="R109" s="2">
        <v>108</v>
      </c>
      <c r="S109" s="107" t="s">
        <v>11</v>
      </c>
      <c r="T109" s="107" t="s">
        <v>632</v>
      </c>
      <c r="U109" s="107" t="s">
        <v>633</v>
      </c>
      <c r="V109" s="123" t="s">
        <v>1301</v>
      </c>
      <c r="W109" s="123" t="s">
        <v>1302</v>
      </c>
      <c r="X109" s="127" t="s">
        <v>1303</v>
      </c>
      <c r="Y109" s="127" t="s">
        <v>1793</v>
      </c>
      <c r="Z109" s="139" t="s">
        <v>2026</v>
      </c>
    </row>
    <row r="110" spans="13:26" x14ac:dyDescent="0.25">
      <c r="M110" t="s">
        <v>883</v>
      </c>
      <c r="N110">
        <v>1</v>
      </c>
      <c r="O110" s="4" t="s">
        <v>173</v>
      </c>
      <c r="P110" s="4"/>
      <c r="R110" s="2">
        <v>109</v>
      </c>
      <c r="S110" s="107" t="s">
        <v>12</v>
      </c>
      <c r="T110" s="107" t="s">
        <v>624</v>
      </c>
      <c r="U110" s="107" t="s">
        <v>625</v>
      </c>
      <c r="V110" s="123" t="s">
        <v>1289</v>
      </c>
      <c r="W110" s="123" t="s">
        <v>1290</v>
      </c>
      <c r="X110" s="127" t="s">
        <v>1291</v>
      </c>
      <c r="Y110" s="127" t="s">
        <v>1789</v>
      </c>
      <c r="Z110" s="139" t="s">
        <v>2022</v>
      </c>
    </row>
    <row r="111" spans="13:26" x14ac:dyDescent="0.25">
      <c r="M111" t="s">
        <v>884</v>
      </c>
      <c r="N111">
        <v>1</v>
      </c>
      <c r="O111" s="4" t="s">
        <v>168</v>
      </c>
      <c r="P111" s="4"/>
      <c r="R111" s="2">
        <v>110</v>
      </c>
      <c r="S111" s="107" t="s">
        <v>84</v>
      </c>
      <c r="T111" s="107" t="s">
        <v>626</v>
      </c>
      <c r="U111" s="107" t="s">
        <v>627</v>
      </c>
      <c r="V111" s="123" t="s">
        <v>1292</v>
      </c>
      <c r="W111" s="123" t="s">
        <v>1293</v>
      </c>
      <c r="X111" s="127" t="s">
        <v>1294</v>
      </c>
      <c r="Y111" s="127" t="s">
        <v>1790</v>
      </c>
      <c r="Z111" s="139" t="s">
        <v>2023</v>
      </c>
    </row>
    <row r="112" spans="13:26" x14ac:dyDescent="0.25">
      <c r="M112" t="s">
        <v>885</v>
      </c>
      <c r="N112">
        <v>0</v>
      </c>
      <c r="O112" s="4" t="s">
        <v>168</v>
      </c>
      <c r="P112" s="4"/>
      <c r="R112" s="2">
        <v>111</v>
      </c>
      <c r="S112" s="107" t="s">
        <v>13</v>
      </c>
      <c r="T112" s="107" t="s">
        <v>628</v>
      </c>
      <c r="U112" s="107" t="s">
        <v>629</v>
      </c>
      <c r="V112" s="123" t="s">
        <v>1295</v>
      </c>
      <c r="W112" s="123" t="s">
        <v>1296</v>
      </c>
      <c r="X112" s="127" t="s">
        <v>1297</v>
      </c>
      <c r="Y112" s="127" t="s">
        <v>1791</v>
      </c>
      <c r="Z112" s="139" t="s">
        <v>2024</v>
      </c>
    </row>
    <row r="113" spans="13:26" ht="31.5" x14ac:dyDescent="0.25">
      <c r="M113" t="s">
        <v>886</v>
      </c>
      <c r="N113">
        <v>1</v>
      </c>
      <c r="O113" s="4" t="s">
        <v>173</v>
      </c>
      <c r="P113" s="4"/>
      <c r="R113" s="2">
        <v>112</v>
      </c>
      <c r="S113" s="107" t="s">
        <v>85</v>
      </c>
      <c r="T113" s="107" t="s">
        <v>634</v>
      </c>
      <c r="U113" s="107" t="s">
        <v>635</v>
      </c>
      <c r="V113" s="123" t="s">
        <v>1304</v>
      </c>
      <c r="W113" s="123" t="s">
        <v>1305</v>
      </c>
      <c r="X113" s="127" t="s">
        <v>1306</v>
      </c>
      <c r="Y113" s="127" t="s">
        <v>1794</v>
      </c>
      <c r="Z113" s="139" t="s">
        <v>2027</v>
      </c>
    </row>
    <row r="114" spans="13:26" x14ac:dyDescent="0.25">
      <c r="M114" t="s">
        <v>887</v>
      </c>
      <c r="N114">
        <v>1</v>
      </c>
      <c r="O114" s="4" t="s">
        <v>173</v>
      </c>
      <c r="P114" s="4"/>
      <c r="R114" s="2">
        <v>113</v>
      </c>
      <c r="S114" s="107" t="s">
        <v>14</v>
      </c>
      <c r="T114" s="107" t="s">
        <v>636</v>
      </c>
      <c r="U114" s="107" t="s">
        <v>637</v>
      </c>
      <c r="V114" s="123" t="s">
        <v>1307</v>
      </c>
      <c r="W114" s="123" t="s">
        <v>1308</v>
      </c>
      <c r="X114" s="127" t="s">
        <v>1309</v>
      </c>
      <c r="Y114" s="127" t="s">
        <v>1795</v>
      </c>
      <c r="Z114" s="139" t="s">
        <v>2028</v>
      </c>
    </row>
    <row r="115" spans="13:26" x14ac:dyDescent="0.25">
      <c r="M115" t="s">
        <v>888</v>
      </c>
      <c r="N115">
        <v>1</v>
      </c>
      <c r="O115" s="4" t="s">
        <v>173</v>
      </c>
      <c r="P115" s="4"/>
      <c r="R115" s="2">
        <v>114</v>
      </c>
      <c r="S115" s="107" t="s">
        <v>86</v>
      </c>
      <c r="T115" s="107" t="s">
        <v>638</v>
      </c>
      <c r="U115" s="107" t="s">
        <v>639</v>
      </c>
      <c r="V115" s="123" t="s">
        <v>1310</v>
      </c>
      <c r="W115" s="123" t="s">
        <v>1311</v>
      </c>
      <c r="X115" s="127" t="s">
        <v>1312</v>
      </c>
      <c r="Y115" s="127" t="s">
        <v>1796</v>
      </c>
      <c r="Z115" s="139" t="s">
        <v>2029</v>
      </c>
    </row>
    <row r="116" spans="13:26" x14ac:dyDescent="0.25">
      <c r="M116" t="s">
        <v>889</v>
      </c>
      <c r="N116">
        <v>1</v>
      </c>
      <c r="O116" s="4" t="s">
        <v>173</v>
      </c>
      <c r="P116" s="4"/>
      <c r="R116" s="2">
        <v>115</v>
      </c>
      <c r="S116" s="107" t="s">
        <v>44</v>
      </c>
      <c r="T116" s="107" t="s">
        <v>640</v>
      </c>
      <c r="U116" s="107" t="s">
        <v>641</v>
      </c>
      <c r="V116" s="123" t="s">
        <v>1313</v>
      </c>
      <c r="W116" s="123" t="s">
        <v>1314</v>
      </c>
      <c r="X116" s="127" t="s">
        <v>1315</v>
      </c>
      <c r="Y116" s="127" t="s">
        <v>1797</v>
      </c>
      <c r="Z116" s="139" t="s">
        <v>2030</v>
      </c>
    </row>
    <row r="117" spans="13:26" x14ac:dyDescent="0.25">
      <c r="M117" t="s">
        <v>890</v>
      </c>
      <c r="N117">
        <v>1</v>
      </c>
      <c r="O117" s="4" t="s">
        <v>173</v>
      </c>
      <c r="P117" s="4"/>
      <c r="R117" s="2">
        <v>116</v>
      </c>
      <c r="S117" s="107" t="s">
        <v>71</v>
      </c>
      <c r="T117" s="107" t="s">
        <v>642</v>
      </c>
      <c r="U117" s="107" t="s">
        <v>643</v>
      </c>
      <c r="V117" s="123" t="s">
        <v>1316</v>
      </c>
      <c r="W117" s="127" t="s">
        <v>1317</v>
      </c>
      <c r="X117" s="127" t="s">
        <v>1318</v>
      </c>
      <c r="Y117" s="127" t="s">
        <v>1798</v>
      </c>
      <c r="Z117" s="139" t="s">
        <v>2031</v>
      </c>
    </row>
    <row r="118" spans="13:26" x14ac:dyDescent="0.25">
      <c r="M118" t="s">
        <v>891</v>
      </c>
      <c r="N118">
        <v>1</v>
      </c>
      <c r="O118" s="4" t="s">
        <v>173</v>
      </c>
      <c r="P118" s="4"/>
      <c r="R118" s="2">
        <v>117</v>
      </c>
      <c r="S118" s="107" t="s">
        <v>15</v>
      </c>
      <c r="T118" s="107" t="s">
        <v>644</v>
      </c>
      <c r="U118" s="107" t="s">
        <v>645</v>
      </c>
      <c r="V118" s="123" t="s">
        <v>1319</v>
      </c>
      <c r="W118" s="127" t="s">
        <v>1320</v>
      </c>
      <c r="X118" s="127" t="s">
        <v>1321</v>
      </c>
      <c r="Y118" s="127" t="s">
        <v>1799</v>
      </c>
      <c r="Z118" s="139" t="s">
        <v>2032</v>
      </c>
    </row>
    <row r="119" spans="13:26" x14ac:dyDescent="0.25">
      <c r="M119" t="s">
        <v>892</v>
      </c>
      <c r="N119">
        <v>1</v>
      </c>
      <c r="O119" s="4" t="s">
        <v>168</v>
      </c>
      <c r="P119" s="4"/>
      <c r="R119" s="2">
        <v>118</v>
      </c>
      <c r="S119" s="107" t="s">
        <v>293</v>
      </c>
      <c r="T119" s="107" t="s">
        <v>632</v>
      </c>
      <c r="U119" s="107" t="s">
        <v>633</v>
      </c>
      <c r="V119" s="123" t="s">
        <v>1322</v>
      </c>
      <c r="W119" s="127" t="s">
        <v>1323</v>
      </c>
      <c r="X119" s="127" t="s">
        <v>1303</v>
      </c>
      <c r="Y119" s="127" t="s">
        <v>1800</v>
      </c>
      <c r="Z119" s="139" t="s">
        <v>2033</v>
      </c>
    </row>
    <row r="120" spans="13:26" ht="346.5" x14ac:dyDescent="0.25">
      <c r="M120" t="s">
        <v>893</v>
      </c>
      <c r="N120">
        <v>0</v>
      </c>
      <c r="O120" s="4" t="s">
        <v>168</v>
      </c>
      <c r="P120" s="4"/>
      <c r="R120" s="2">
        <v>119</v>
      </c>
      <c r="S120" s="107" t="s">
        <v>288</v>
      </c>
      <c r="T120" s="107" t="s">
        <v>646</v>
      </c>
      <c r="U120" s="107" t="s">
        <v>647</v>
      </c>
      <c r="V120" s="127" t="s">
        <v>1324</v>
      </c>
      <c r="W120" s="127" t="s">
        <v>1325</v>
      </c>
      <c r="X120" s="127" t="s">
        <v>1326</v>
      </c>
      <c r="Y120" s="127" t="s">
        <v>1801</v>
      </c>
      <c r="Z120" s="140" t="s">
        <v>2034</v>
      </c>
    </row>
    <row r="121" spans="13:26" ht="31.5" x14ac:dyDescent="0.25">
      <c r="M121" t="s">
        <v>894</v>
      </c>
      <c r="N121">
        <v>1</v>
      </c>
      <c r="O121" s="4" t="s">
        <v>173</v>
      </c>
      <c r="P121" s="4"/>
      <c r="R121" s="2">
        <v>120</v>
      </c>
      <c r="S121" s="107" t="s">
        <v>56</v>
      </c>
      <c r="T121" s="107" t="s">
        <v>648</v>
      </c>
      <c r="U121" s="107" t="s">
        <v>649</v>
      </c>
      <c r="V121" s="127" t="s">
        <v>1327</v>
      </c>
      <c r="W121" s="127" t="s">
        <v>1328</v>
      </c>
      <c r="X121" s="127" t="s">
        <v>1329</v>
      </c>
      <c r="Y121" s="127" t="s">
        <v>1802</v>
      </c>
      <c r="Z121" s="139" t="s">
        <v>2035</v>
      </c>
    </row>
    <row r="122" spans="13:26" ht="94.5" x14ac:dyDescent="0.25">
      <c r="M122" t="s">
        <v>895</v>
      </c>
      <c r="N122">
        <v>1</v>
      </c>
      <c r="O122" s="4" t="s">
        <v>173</v>
      </c>
      <c r="P122" s="4"/>
      <c r="R122" s="2">
        <v>121</v>
      </c>
      <c r="S122" s="107" t="s">
        <v>62</v>
      </c>
      <c r="T122" s="107" t="s">
        <v>650</v>
      </c>
      <c r="U122" s="107" t="s">
        <v>651</v>
      </c>
      <c r="V122" s="127" t="s">
        <v>1330</v>
      </c>
      <c r="W122" s="127" t="s">
        <v>1331</v>
      </c>
      <c r="X122" s="127" t="s">
        <v>1332</v>
      </c>
      <c r="Y122" s="127" t="s">
        <v>1803</v>
      </c>
      <c r="Z122" s="139" t="s">
        <v>2036</v>
      </c>
    </row>
    <row r="123" spans="13:26" ht="63" x14ac:dyDescent="0.25">
      <c r="M123" t="s">
        <v>896</v>
      </c>
      <c r="N123">
        <v>1</v>
      </c>
      <c r="O123" s="4" t="s">
        <v>173</v>
      </c>
      <c r="P123" s="4"/>
      <c r="R123" s="2">
        <v>122</v>
      </c>
      <c r="S123" s="107" t="s">
        <v>289</v>
      </c>
      <c r="T123" s="107" t="s">
        <v>652</v>
      </c>
      <c r="U123" s="107" t="s">
        <v>653</v>
      </c>
      <c r="V123" s="127" t="s">
        <v>1333</v>
      </c>
      <c r="W123" s="127" t="s">
        <v>2171</v>
      </c>
      <c r="X123" s="127" t="s">
        <v>1334</v>
      </c>
      <c r="Y123" s="127" t="s">
        <v>1804</v>
      </c>
      <c r="Z123" s="139" t="s">
        <v>2037</v>
      </c>
    </row>
    <row r="124" spans="13:26" ht="78.75" x14ac:dyDescent="0.25">
      <c r="M124" t="s">
        <v>897</v>
      </c>
      <c r="N124">
        <v>1</v>
      </c>
      <c r="O124" s="4" t="s">
        <v>173</v>
      </c>
      <c r="P124" s="4"/>
      <c r="R124" s="2">
        <v>123</v>
      </c>
      <c r="S124" s="107" t="s">
        <v>93</v>
      </c>
      <c r="T124" s="107" t="s">
        <v>654</v>
      </c>
      <c r="U124" s="107" t="s">
        <v>655</v>
      </c>
      <c r="V124" s="127" t="s">
        <v>1335</v>
      </c>
      <c r="W124" s="127" t="s">
        <v>1336</v>
      </c>
      <c r="X124" s="127" t="s">
        <v>1337</v>
      </c>
      <c r="Y124" s="127" t="s">
        <v>1805</v>
      </c>
      <c r="Z124" s="139" t="s">
        <v>2038</v>
      </c>
    </row>
    <row r="125" spans="13:26" ht="110.25" x14ac:dyDescent="0.25">
      <c r="M125" t="s">
        <v>898</v>
      </c>
      <c r="N125">
        <v>1</v>
      </c>
      <c r="O125" s="4" t="s">
        <v>173</v>
      </c>
      <c r="P125" s="4"/>
      <c r="R125" s="2">
        <v>124</v>
      </c>
      <c r="S125" s="122" t="s">
        <v>290</v>
      </c>
      <c r="T125" s="107" t="s">
        <v>656</v>
      </c>
      <c r="U125" s="107" t="s">
        <v>657</v>
      </c>
      <c r="V125" s="127" t="s">
        <v>1338</v>
      </c>
      <c r="W125" s="127" t="s">
        <v>1339</v>
      </c>
      <c r="X125" s="127" t="s">
        <v>1340</v>
      </c>
      <c r="Y125" s="127" t="s">
        <v>1806</v>
      </c>
      <c r="Z125" s="139" t="s">
        <v>2039</v>
      </c>
    </row>
    <row r="126" spans="13:26" ht="63" x14ac:dyDescent="0.25">
      <c r="M126" t="s">
        <v>899</v>
      </c>
      <c r="N126">
        <v>1</v>
      </c>
      <c r="O126" s="4" t="s">
        <v>173</v>
      </c>
      <c r="P126" s="4"/>
      <c r="R126" s="2">
        <v>125</v>
      </c>
      <c r="S126" s="107" t="s">
        <v>294</v>
      </c>
      <c r="T126" s="107" t="s">
        <v>658</v>
      </c>
      <c r="U126" s="107" t="s">
        <v>659</v>
      </c>
      <c r="V126" s="127" t="s">
        <v>1341</v>
      </c>
      <c r="W126" s="127" t="s">
        <v>2172</v>
      </c>
      <c r="X126" s="127" t="s">
        <v>1342</v>
      </c>
      <c r="Y126" s="127" t="s">
        <v>1807</v>
      </c>
      <c r="Z126" s="139" t="s">
        <v>2040</v>
      </c>
    </row>
    <row r="127" spans="13:26" x14ac:dyDescent="0.25">
      <c r="M127" t="s">
        <v>900</v>
      </c>
      <c r="N127">
        <v>1</v>
      </c>
      <c r="O127" s="4" t="s">
        <v>168</v>
      </c>
      <c r="P127" s="4"/>
      <c r="R127" s="2">
        <v>126</v>
      </c>
      <c r="S127" s="107" t="s">
        <v>16</v>
      </c>
      <c r="T127" s="107" t="s">
        <v>660</v>
      </c>
      <c r="U127" s="107" t="s">
        <v>661</v>
      </c>
      <c r="V127" s="127" t="s">
        <v>1343</v>
      </c>
      <c r="W127" s="127" t="s">
        <v>1344</v>
      </c>
      <c r="X127" s="127" t="s">
        <v>1345</v>
      </c>
      <c r="Y127" s="127" t="s">
        <v>1808</v>
      </c>
      <c r="Z127" s="139" t="s">
        <v>2041</v>
      </c>
    </row>
    <row r="128" spans="13:26" x14ac:dyDescent="0.25">
      <c r="M128" t="s">
        <v>901</v>
      </c>
      <c r="N128">
        <v>0</v>
      </c>
      <c r="O128" s="4" t="s">
        <v>168</v>
      </c>
      <c r="P128" s="4"/>
      <c r="R128" s="2">
        <v>127</v>
      </c>
      <c r="S128" s="107" t="s">
        <v>94</v>
      </c>
      <c r="T128" s="107" t="s">
        <v>662</v>
      </c>
      <c r="U128" s="107" t="s">
        <v>663</v>
      </c>
      <c r="V128" s="127" t="s">
        <v>1346</v>
      </c>
      <c r="W128" s="127" t="s">
        <v>1347</v>
      </c>
      <c r="X128" s="127" t="s">
        <v>1348</v>
      </c>
      <c r="Y128" s="127" t="s">
        <v>1809</v>
      </c>
      <c r="Z128" s="139" t="s">
        <v>2042</v>
      </c>
    </row>
    <row r="129" spans="13:26" x14ac:dyDescent="0.25">
      <c r="M129" t="s">
        <v>902</v>
      </c>
      <c r="N129">
        <v>1</v>
      </c>
      <c r="O129" s="4" t="s">
        <v>173</v>
      </c>
      <c r="P129" s="4"/>
      <c r="R129" s="2">
        <v>128</v>
      </c>
      <c r="S129" s="107" t="s">
        <v>95</v>
      </c>
      <c r="T129" s="107" t="s">
        <v>664</v>
      </c>
      <c r="U129" s="107" t="s">
        <v>665</v>
      </c>
      <c r="V129" s="127" t="s">
        <v>1349</v>
      </c>
      <c r="W129" s="127" t="s">
        <v>1350</v>
      </c>
      <c r="X129" s="127" t="s">
        <v>1351</v>
      </c>
      <c r="Y129" s="127" t="s">
        <v>1810</v>
      </c>
      <c r="Z129" s="139" t="s">
        <v>2043</v>
      </c>
    </row>
    <row r="130" spans="13:26" ht="252" x14ac:dyDescent="0.25">
      <c r="M130" t="s">
        <v>903</v>
      </c>
      <c r="N130">
        <v>1</v>
      </c>
      <c r="O130" s="4" t="s">
        <v>173</v>
      </c>
      <c r="P130" s="4"/>
      <c r="R130" s="2">
        <v>129</v>
      </c>
      <c r="S130" s="107" t="s">
        <v>291</v>
      </c>
      <c r="T130" s="107" t="s">
        <v>666</v>
      </c>
      <c r="U130" s="107" t="s">
        <v>667</v>
      </c>
      <c r="V130" s="127" t="s">
        <v>1352</v>
      </c>
      <c r="W130" s="127" t="s">
        <v>1353</v>
      </c>
      <c r="X130" s="127" t="s">
        <v>1354</v>
      </c>
      <c r="Y130" s="127" t="s">
        <v>1811</v>
      </c>
      <c r="Z130" s="140" t="s">
        <v>2044</v>
      </c>
    </row>
    <row r="131" spans="13:26" ht="47.25" x14ac:dyDescent="0.25">
      <c r="M131" t="s">
        <v>904</v>
      </c>
      <c r="N131">
        <v>1</v>
      </c>
      <c r="O131" s="4" t="s">
        <v>173</v>
      </c>
      <c r="P131" s="4"/>
      <c r="R131" s="2">
        <v>130</v>
      </c>
      <c r="S131" s="107" t="s">
        <v>57</v>
      </c>
      <c r="T131" s="107" t="s">
        <v>668</v>
      </c>
      <c r="U131" s="107" t="s">
        <v>669</v>
      </c>
      <c r="V131" s="127" t="s">
        <v>1355</v>
      </c>
      <c r="W131" s="127" t="s">
        <v>1356</v>
      </c>
      <c r="X131" s="127" t="s">
        <v>1357</v>
      </c>
      <c r="Y131" s="127" t="s">
        <v>1812</v>
      </c>
      <c r="Z131" s="141" t="s">
        <v>2045</v>
      </c>
    </row>
    <row r="132" spans="13:26" ht="47.25" x14ac:dyDescent="0.25">
      <c r="M132" t="s">
        <v>905</v>
      </c>
      <c r="N132">
        <v>1</v>
      </c>
      <c r="O132" s="4" t="s">
        <v>173</v>
      </c>
      <c r="P132" s="4"/>
      <c r="R132" s="2">
        <v>131</v>
      </c>
      <c r="S132" s="107" t="s">
        <v>17</v>
      </c>
      <c r="T132" s="107" t="s">
        <v>670</v>
      </c>
      <c r="U132" s="107" t="s">
        <v>671</v>
      </c>
      <c r="V132" s="127" t="s">
        <v>1358</v>
      </c>
      <c r="W132" s="127" t="s">
        <v>1359</v>
      </c>
      <c r="X132" s="127" t="s">
        <v>1360</v>
      </c>
      <c r="Y132" s="127" t="s">
        <v>1813</v>
      </c>
      <c r="Z132" s="139" t="s">
        <v>2046</v>
      </c>
    </row>
    <row r="133" spans="13:26" ht="47.25" x14ac:dyDescent="0.25">
      <c r="M133" t="s">
        <v>906</v>
      </c>
      <c r="N133">
        <v>1</v>
      </c>
      <c r="O133" s="4" t="s">
        <v>173</v>
      </c>
      <c r="P133" s="4"/>
      <c r="R133" s="2">
        <v>132</v>
      </c>
      <c r="S133" s="107" t="s">
        <v>102</v>
      </c>
      <c r="T133" s="107" t="s">
        <v>672</v>
      </c>
      <c r="U133" s="107" t="s">
        <v>673</v>
      </c>
      <c r="V133" s="127" t="s">
        <v>1361</v>
      </c>
      <c r="W133" s="127" t="s">
        <v>1362</v>
      </c>
      <c r="X133" s="127" t="s">
        <v>1363</v>
      </c>
      <c r="Y133" s="127" t="s">
        <v>1814</v>
      </c>
      <c r="Z133" s="139" t="s">
        <v>2047</v>
      </c>
    </row>
    <row r="134" spans="13:26" ht="47.25" x14ac:dyDescent="0.25">
      <c r="M134" t="s">
        <v>907</v>
      </c>
      <c r="N134">
        <v>1</v>
      </c>
      <c r="O134" s="4" t="s">
        <v>173</v>
      </c>
      <c r="P134" s="4"/>
      <c r="R134" s="2">
        <v>133</v>
      </c>
      <c r="S134" s="107" t="s">
        <v>295</v>
      </c>
      <c r="T134" s="107" t="s">
        <v>674</v>
      </c>
      <c r="U134" s="107" t="s">
        <v>675</v>
      </c>
      <c r="V134" s="127" t="s">
        <v>1364</v>
      </c>
      <c r="W134" s="127" t="s">
        <v>2173</v>
      </c>
      <c r="X134" s="127" t="s">
        <v>1365</v>
      </c>
      <c r="Y134" s="127" t="s">
        <v>1815</v>
      </c>
      <c r="Z134" s="139" t="s">
        <v>2048</v>
      </c>
    </row>
    <row r="135" spans="13:26" ht="47.25" x14ac:dyDescent="0.25">
      <c r="M135" t="s">
        <v>908</v>
      </c>
      <c r="N135">
        <v>1</v>
      </c>
      <c r="O135" s="4" t="s">
        <v>173</v>
      </c>
      <c r="P135" s="4"/>
      <c r="R135" s="2">
        <v>134</v>
      </c>
      <c r="S135" s="107" t="s">
        <v>18</v>
      </c>
      <c r="T135" s="107" t="s">
        <v>676</v>
      </c>
      <c r="U135" s="107" t="s">
        <v>677</v>
      </c>
      <c r="V135" s="127" t="s">
        <v>1366</v>
      </c>
      <c r="W135" s="127" t="s">
        <v>1367</v>
      </c>
      <c r="X135" s="127" t="s">
        <v>1368</v>
      </c>
      <c r="Y135" s="127" t="s">
        <v>1816</v>
      </c>
      <c r="Z135" s="139" t="s">
        <v>2049</v>
      </c>
    </row>
    <row r="136" spans="13:26" ht="47.25" x14ac:dyDescent="0.25">
      <c r="M136" t="s">
        <v>909</v>
      </c>
      <c r="N136">
        <v>1</v>
      </c>
      <c r="O136" s="4" t="s">
        <v>168</v>
      </c>
      <c r="P136" s="4"/>
      <c r="R136" s="2">
        <v>135</v>
      </c>
      <c r="S136" s="107" t="s">
        <v>103</v>
      </c>
      <c r="T136" s="107" t="s">
        <v>678</v>
      </c>
      <c r="U136" s="107" t="s">
        <v>679</v>
      </c>
      <c r="V136" s="127" t="s">
        <v>1369</v>
      </c>
      <c r="W136" s="127" t="s">
        <v>1370</v>
      </c>
      <c r="X136" s="127" t="s">
        <v>1371</v>
      </c>
      <c r="Y136" s="127" t="s">
        <v>1817</v>
      </c>
      <c r="Z136" s="139" t="s">
        <v>2050</v>
      </c>
    </row>
    <row r="137" spans="13:26" x14ac:dyDescent="0.25">
      <c r="M137" t="s">
        <v>910</v>
      </c>
      <c r="N137">
        <v>0</v>
      </c>
      <c r="O137" s="4" t="s">
        <v>168</v>
      </c>
      <c r="P137" s="4"/>
      <c r="R137" s="2">
        <v>136</v>
      </c>
      <c r="S137" s="107" t="s">
        <v>16</v>
      </c>
      <c r="T137" s="107" t="s">
        <v>660</v>
      </c>
      <c r="U137" s="107" t="s">
        <v>661</v>
      </c>
      <c r="V137" s="127" t="s">
        <v>1343</v>
      </c>
      <c r="W137" s="127" t="s">
        <v>1344</v>
      </c>
      <c r="X137" s="127" t="s">
        <v>1345</v>
      </c>
      <c r="Y137" s="127" t="s">
        <v>1808</v>
      </c>
      <c r="Z137" s="139" t="s">
        <v>2041</v>
      </c>
    </row>
    <row r="138" spans="13:26" x14ac:dyDescent="0.25">
      <c r="M138" t="s">
        <v>911</v>
      </c>
      <c r="N138">
        <v>1</v>
      </c>
      <c r="O138" s="4" t="s">
        <v>173</v>
      </c>
      <c r="P138" s="4"/>
      <c r="R138" s="2">
        <v>137</v>
      </c>
      <c r="S138" s="107" t="s">
        <v>94</v>
      </c>
      <c r="T138" s="107" t="s">
        <v>662</v>
      </c>
      <c r="U138" s="107" t="s">
        <v>663</v>
      </c>
      <c r="V138" s="127" t="s">
        <v>1346</v>
      </c>
      <c r="W138" s="127" t="s">
        <v>1347</v>
      </c>
      <c r="X138" s="127" t="s">
        <v>1348</v>
      </c>
      <c r="Y138" s="127" t="s">
        <v>1809</v>
      </c>
      <c r="Z138" s="139" t="s">
        <v>2042</v>
      </c>
    </row>
    <row r="139" spans="13:26" ht="31.5" x14ac:dyDescent="0.25">
      <c r="M139" t="s">
        <v>912</v>
      </c>
      <c r="N139">
        <v>1</v>
      </c>
      <c r="O139" s="4" t="s">
        <v>173</v>
      </c>
      <c r="P139" s="4"/>
      <c r="R139" s="2">
        <v>138</v>
      </c>
      <c r="S139" s="107" t="s">
        <v>104</v>
      </c>
      <c r="T139" s="107" t="s">
        <v>680</v>
      </c>
      <c r="U139" s="107" t="s">
        <v>681</v>
      </c>
      <c r="V139" s="127" t="s">
        <v>1372</v>
      </c>
      <c r="W139" s="127" t="s">
        <v>1373</v>
      </c>
      <c r="X139" s="127" t="s">
        <v>2174</v>
      </c>
      <c r="Y139" s="127" t="s">
        <v>1818</v>
      </c>
      <c r="Z139" s="139" t="s">
        <v>2051</v>
      </c>
    </row>
    <row r="140" spans="13:26" ht="409.5" x14ac:dyDescent="0.25">
      <c r="M140" t="s">
        <v>913</v>
      </c>
      <c r="N140">
        <v>1</v>
      </c>
      <c r="O140" s="4" t="s">
        <v>173</v>
      </c>
      <c r="P140" s="4"/>
      <c r="R140" s="2">
        <v>139</v>
      </c>
      <c r="S140" s="107" t="s">
        <v>292</v>
      </c>
      <c r="T140" s="107" t="s">
        <v>682</v>
      </c>
      <c r="U140" s="107" t="s">
        <v>683</v>
      </c>
      <c r="V140" s="127" t="s">
        <v>1374</v>
      </c>
      <c r="W140" s="127" t="s">
        <v>1375</v>
      </c>
      <c r="X140" s="127" t="s">
        <v>2175</v>
      </c>
      <c r="Y140" s="127" t="s">
        <v>1819</v>
      </c>
      <c r="Z140" s="140" t="s">
        <v>2052</v>
      </c>
    </row>
    <row r="141" spans="13:26" ht="47.25" x14ac:dyDescent="0.25">
      <c r="M141" t="s">
        <v>914</v>
      </c>
      <c r="N141">
        <v>1</v>
      </c>
      <c r="O141" s="4" t="s">
        <v>173</v>
      </c>
      <c r="P141" s="4"/>
      <c r="R141" s="2">
        <v>140</v>
      </c>
      <c r="S141" s="107" t="s">
        <v>58</v>
      </c>
      <c r="T141" s="107" t="s">
        <v>684</v>
      </c>
      <c r="U141" s="107" t="s">
        <v>685</v>
      </c>
      <c r="V141" s="127" t="s">
        <v>1376</v>
      </c>
      <c r="W141" s="127" t="s">
        <v>1377</v>
      </c>
      <c r="X141" s="127" t="s">
        <v>1378</v>
      </c>
      <c r="Y141" s="127" t="s">
        <v>1820</v>
      </c>
      <c r="Z141" s="139" t="s">
        <v>2053</v>
      </c>
    </row>
    <row r="142" spans="13:26" ht="31.5" x14ac:dyDescent="0.25">
      <c r="M142" t="s">
        <v>915</v>
      </c>
      <c r="N142">
        <v>1</v>
      </c>
      <c r="O142" s="4" t="s">
        <v>173</v>
      </c>
      <c r="P142" s="4"/>
      <c r="R142" s="2">
        <v>141</v>
      </c>
      <c r="S142" s="107" t="s">
        <v>296</v>
      </c>
      <c r="T142" s="107" t="s">
        <v>686</v>
      </c>
      <c r="U142" s="107" t="s">
        <v>687</v>
      </c>
      <c r="V142" s="127" t="s">
        <v>1379</v>
      </c>
      <c r="W142" s="127" t="s">
        <v>1380</v>
      </c>
      <c r="X142" s="127" t="s">
        <v>1381</v>
      </c>
      <c r="Y142" s="127" t="s">
        <v>1821</v>
      </c>
      <c r="Z142" s="139" t="s">
        <v>2054</v>
      </c>
    </row>
    <row r="143" spans="13:26" ht="78.75" x14ac:dyDescent="0.25">
      <c r="M143" t="s">
        <v>916</v>
      </c>
      <c r="N143">
        <v>1</v>
      </c>
      <c r="O143" s="4" t="s">
        <v>173</v>
      </c>
      <c r="P143" s="4"/>
      <c r="R143" s="2">
        <v>142</v>
      </c>
      <c r="S143" s="107" t="s">
        <v>59</v>
      </c>
      <c r="T143" s="107" t="s">
        <v>688</v>
      </c>
      <c r="U143" s="107" t="s">
        <v>689</v>
      </c>
      <c r="V143" s="127" t="s">
        <v>1382</v>
      </c>
      <c r="W143" s="127" t="s">
        <v>1383</v>
      </c>
      <c r="X143" s="127" t="s">
        <v>1384</v>
      </c>
      <c r="Y143" s="127" t="s">
        <v>1822</v>
      </c>
      <c r="Z143" s="139" t="s">
        <v>2055</v>
      </c>
    </row>
    <row r="144" spans="13:26" ht="63" x14ac:dyDescent="0.25">
      <c r="M144" t="s">
        <v>917</v>
      </c>
      <c r="N144">
        <v>1</v>
      </c>
      <c r="O144" s="4" t="s">
        <v>173</v>
      </c>
      <c r="P144" s="4"/>
      <c r="R144" s="2">
        <v>143</v>
      </c>
      <c r="S144" s="107" t="s">
        <v>297</v>
      </c>
      <c r="T144" s="107" t="s">
        <v>690</v>
      </c>
      <c r="U144" s="107" t="s">
        <v>691</v>
      </c>
      <c r="V144" s="127" t="s">
        <v>1385</v>
      </c>
      <c r="W144" s="127" t="s">
        <v>1386</v>
      </c>
      <c r="X144" s="127" t="s">
        <v>1387</v>
      </c>
      <c r="Y144" s="127" t="s">
        <v>1823</v>
      </c>
      <c r="Z144" s="139" t="s">
        <v>2056</v>
      </c>
    </row>
    <row r="145" spans="13:26" ht="47.25" x14ac:dyDescent="0.25">
      <c r="M145" t="s">
        <v>918</v>
      </c>
      <c r="N145">
        <v>1</v>
      </c>
      <c r="O145" s="4" t="s">
        <v>168</v>
      </c>
      <c r="P145" s="4"/>
      <c r="R145" s="2">
        <v>144</v>
      </c>
      <c r="S145" s="107" t="s">
        <v>298</v>
      </c>
      <c r="T145" s="107" t="s">
        <v>692</v>
      </c>
      <c r="U145" s="107" t="s">
        <v>693</v>
      </c>
      <c r="V145" s="127" t="s">
        <v>1388</v>
      </c>
      <c r="W145" s="127" t="s">
        <v>1389</v>
      </c>
      <c r="X145" s="127" t="s">
        <v>1390</v>
      </c>
      <c r="Y145" s="127" t="s">
        <v>1824</v>
      </c>
      <c r="Z145" s="139" t="s">
        <v>2057</v>
      </c>
    </row>
    <row r="146" spans="13:26" ht="47.25" x14ac:dyDescent="0.25">
      <c r="M146" t="s">
        <v>919</v>
      </c>
      <c r="N146">
        <v>0</v>
      </c>
      <c r="O146" s="4" t="s">
        <v>168</v>
      </c>
      <c r="P146" s="4"/>
      <c r="R146" s="2">
        <v>145</v>
      </c>
      <c r="S146" s="107" t="s">
        <v>105</v>
      </c>
      <c r="T146" s="107" t="s">
        <v>694</v>
      </c>
      <c r="U146" s="107" t="s">
        <v>695</v>
      </c>
      <c r="V146" s="127" t="s">
        <v>1391</v>
      </c>
      <c r="W146" s="127" t="s">
        <v>1392</v>
      </c>
      <c r="X146" s="127" t="s">
        <v>1393</v>
      </c>
      <c r="Y146" s="127" t="s">
        <v>1825</v>
      </c>
      <c r="Z146" s="139" t="s">
        <v>2058</v>
      </c>
    </row>
    <row r="147" spans="13:26" x14ac:dyDescent="0.25">
      <c r="M147" t="s">
        <v>920</v>
      </c>
      <c r="N147">
        <v>1</v>
      </c>
      <c r="O147" s="4" t="s">
        <v>173</v>
      </c>
      <c r="P147" s="4"/>
      <c r="R147" s="2">
        <v>146</v>
      </c>
      <c r="S147" s="107" t="s">
        <v>16</v>
      </c>
      <c r="T147" s="107" t="s">
        <v>660</v>
      </c>
      <c r="U147" s="107" t="s">
        <v>661</v>
      </c>
      <c r="V147" s="127" t="s">
        <v>1343</v>
      </c>
      <c r="W147" s="127" t="s">
        <v>1344</v>
      </c>
      <c r="X147" s="127" t="s">
        <v>1345</v>
      </c>
      <c r="Y147" s="127" t="s">
        <v>1808</v>
      </c>
      <c r="Z147" s="139" t="s">
        <v>2041</v>
      </c>
    </row>
    <row r="148" spans="13:26" x14ac:dyDescent="0.25">
      <c r="M148" t="s">
        <v>921</v>
      </c>
      <c r="N148">
        <v>1</v>
      </c>
      <c r="O148" s="4" t="s">
        <v>173</v>
      </c>
      <c r="P148" s="4"/>
      <c r="R148" s="2">
        <v>147</v>
      </c>
      <c r="S148" s="107" t="s">
        <v>94</v>
      </c>
      <c r="T148" s="107" t="s">
        <v>662</v>
      </c>
      <c r="U148" s="107" t="s">
        <v>663</v>
      </c>
      <c r="V148" s="127" t="s">
        <v>1346</v>
      </c>
      <c r="W148" s="127" t="s">
        <v>1347</v>
      </c>
      <c r="X148" s="127" t="s">
        <v>1348</v>
      </c>
      <c r="Y148" s="127" t="s">
        <v>1809</v>
      </c>
      <c r="Z148" s="139" t="s">
        <v>2042</v>
      </c>
    </row>
    <row r="149" spans="13:26" ht="31.5" x14ac:dyDescent="0.25">
      <c r="M149" t="s">
        <v>922</v>
      </c>
      <c r="N149">
        <v>1</v>
      </c>
      <c r="O149" s="4" t="s">
        <v>173</v>
      </c>
      <c r="P149" s="4"/>
      <c r="R149" s="2">
        <v>148</v>
      </c>
      <c r="S149" s="107" t="s">
        <v>106</v>
      </c>
      <c r="T149" s="107" t="s">
        <v>696</v>
      </c>
      <c r="U149" s="107" t="s">
        <v>697</v>
      </c>
      <c r="V149" s="127" t="s">
        <v>1394</v>
      </c>
      <c r="W149" s="127" t="s">
        <v>1395</v>
      </c>
      <c r="X149" s="127" t="s">
        <v>1396</v>
      </c>
      <c r="Y149" s="127" t="s">
        <v>1826</v>
      </c>
      <c r="Z149" s="139" t="s">
        <v>2059</v>
      </c>
    </row>
    <row r="150" spans="13:26" ht="283.5" x14ac:dyDescent="0.25">
      <c r="M150" t="s">
        <v>923</v>
      </c>
      <c r="N150">
        <v>1</v>
      </c>
      <c r="O150" s="4" t="s">
        <v>168</v>
      </c>
      <c r="P150" s="4"/>
      <c r="R150" s="2">
        <v>149</v>
      </c>
      <c r="S150" s="107" t="s">
        <v>299</v>
      </c>
      <c r="T150" s="107" t="s">
        <v>698</v>
      </c>
      <c r="U150" s="107" t="s">
        <v>699</v>
      </c>
      <c r="V150" s="127" t="s">
        <v>1397</v>
      </c>
      <c r="W150" s="127" t="s">
        <v>2176</v>
      </c>
      <c r="X150" s="127" t="s">
        <v>1398</v>
      </c>
      <c r="Y150" s="127" t="s">
        <v>1827</v>
      </c>
      <c r="Z150" s="140" t="s">
        <v>2060</v>
      </c>
    </row>
    <row r="151" spans="13:26" ht="63" x14ac:dyDescent="0.25">
      <c r="M151" t="s">
        <v>924</v>
      </c>
      <c r="N151">
        <v>0</v>
      </c>
      <c r="O151" s="4" t="s">
        <v>168</v>
      </c>
      <c r="P151" s="4"/>
      <c r="R151" s="2">
        <v>150</v>
      </c>
      <c r="S151" s="107" t="s">
        <v>300</v>
      </c>
      <c r="T151" s="107" t="s">
        <v>700</v>
      </c>
      <c r="U151" s="107" t="s">
        <v>701</v>
      </c>
      <c r="V151" s="127" t="s">
        <v>1399</v>
      </c>
      <c r="W151" s="127" t="s">
        <v>2177</v>
      </c>
      <c r="X151" s="127" t="s">
        <v>1400</v>
      </c>
      <c r="Y151" s="127" t="s">
        <v>1828</v>
      </c>
      <c r="Z151" s="139" t="s">
        <v>2061</v>
      </c>
    </row>
    <row r="152" spans="13:26" ht="78.75" x14ac:dyDescent="0.25">
      <c r="M152" t="s">
        <v>422</v>
      </c>
      <c r="N152">
        <v>1</v>
      </c>
      <c r="O152" s="4" t="s">
        <v>173</v>
      </c>
      <c r="P152" s="4"/>
      <c r="R152" s="2">
        <v>151</v>
      </c>
      <c r="S152" s="107" t="s">
        <v>301</v>
      </c>
      <c r="T152" s="107" t="s">
        <v>702</v>
      </c>
      <c r="U152" s="107" t="s">
        <v>703</v>
      </c>
      <c r="V152" s="127" t="s">
        <v>1401</v>
      </c>
      <c r="W152" s="127" t="s">
        <v>2178</v>
      </c>
      <c r="X152" s="127" t="s">
        <v>1402</v>
      </c>
      <c r="Y152" s="127" t="s">
        <v>1829</v>
      </c>
      <c r="Z152" s="139" t="s">
        <v>2062</v>
      </c>
    </row>
    <row r="153" spans="13:26" ht="63" x14ac:dyDescent="0.25">
      <c r="M153" t="s">
        <v>423</v>
      </c>
      <c r="N153">
        <v>1</v>
      </c>
      <c r="O153" s="4" t="s">
        <v>173</v>
      </c>
      <c r="P153" s="4"/>
      <c r="R153" s="2">
        <v>152</v>
      </c>
      <c r="S153" s="107" t="s">
        <v>302</v>
      </c>
      <c r="T153" s="107" t="s">
        <v>704</v>
      </c>
      <c r="U153" s="107" t="s">
        <v>705</v>
      </c>
      <c r="V153" s="127" t="s">
        <v>1403</v>
      </c>
      <c r="W153" s="127" t="s">
        <v>2179</v>
      </c>
      <c r="X153" s="127" t="s">
        <v>1404</v>
      </c>
      <c r="Y153" s="127" t="s">
        <v>1830</v>
      </c>
      <c r="Z153" s="139" t="s">
        <v>2063</v>
      </c>
    </row>
    <row r="154" spans="13:26" ht="78.75" x14ac:dyDescent="0.25">
      <c r="M154" t="s">
        <v>424</v>
      </c>
      <c r="N154">
        <v>1</v>
      </c>
      <c r="O154" s="4" t="s">
        <v>173</v>
      </c>
      <c r="P154" s="4"/>
      <c r="R154" s="2">
        <v>153</v>
      </c>
      <c r="S154" s="107" t="s">
        <v>303</v>
      </c>
      <c r="T154" s="107" t="s">
        <v>706</v>
      </c>
      <c r="U154" s="107" t="s">
        <v>707</v>
      </c>
      <c r="V154" s="127" t="s">
        <v>1405</v>
      </c>
      <c r="W154" s="127" t="s">
        <v>2180</v>
      </c>
      <c r="X154" s="127" t="s">
        <v>1406</v>
      </c>
      <c r="Y154" s="127" t="s">
        <v>1831</v>
      </c>
      <c r="Z154" s="139" t="s">
        <v>2064</v>
      </c>
    </row>
    <row r="155" spans="13:26" ht="63" x14ac:dyDescent="0.25">
      <c r="M155" t="s">
        <v>425</v>
      </c>
      <c r="N155">
        <v>1</v>
      </c>
      <c r="O155" s="4" t="s">
        <v>168</v>
      </c>
      <c r="P155" s="4"/>
      <c r="R155" s="2">
        <v>154</v>
      </c>
      <c r="S155" s="107" t="s">
        <v>304</v>
      </c>
      <c r="T155" s="107" t="s">
        <v>708</v>
      </c>
      <c r="U155" s="107" t="s">
        <v>709</v>
      </c>
      <c r="V155" s="127" t="s">
        <v>1407</v>
      </c>
      <c r="W155" s="127" t="s">
        <v>2181</v>
      </c>
      <c r="X155" s="127" t="s">
        <v>1408</v>
      </c>
      <c r="Y155" s="127" t="s">
        <v>1832</v>
      </c>
      <c r="Z155" s="139" t="s">
        <v>2065</v>
      </c>
    </row>
    <row r="156" spans="13:26" ht="78.75" x14ac:dyDescent="0.25">
      <c r="M156" t="s">
        <v>426</v>
      </c>
      <c r="N156">
        <v>0</v>
      </c>
      <c r="O156" s="4" t="s">
        <v>168</v>
      </c>
      <c r="P156" s="4"/>
      <c r="R156" s="2">
        <v>155</v>
      </c>
      <c r="S156" s="107" t="s">
        <v>305</v>
      </c>
      <c r="T156" s="107" t="s">
        <v>710</v>
      </c>
      <c r="U156" s="107" t="s">
        <v>711</v>
      </c>
      <c r="V156" s="127" t="s">
        <v>1409</v>
      </c>
      <c r="W156" s="127" t="s">
        <v>2182</v>
      </c>
      <c r="X156" s="127" t="s">
        <v>1410</v>
      </c>
      <c r="Y156" s="127" t="s">
        <v>1833</v>
      </c>
      <c r="Z156" s="139" t="s">
        <v>2066</v>
      </c>
    </row>
    <row r="157" spans="13:26" ht="63" x14ac:dyDescent="0.25">
      <c r="M157" t="s">
        <v>427</v>
      </c>
      <c r="N157">
        <v>1</v>
      </c>
      <c r="O157" s="4" t="s">
        <v>173</v>
      </c>
      <c r="P157" s="4"/>
      <c r="R157" s="2">
        <v>156</v>
      </c>
      <c r="S157" s="107" t="s">
        <v>306</v>
      </c>
      <c r="T157" s="107" t="s">
        <v>712</v>
      </c>
      <c r="U157" s="107" t="s">
        <v>713</v>
      </c>
      <c r="V157" s="127" t="s">
        <v>1411</v>
      </c>
      <c r="W157" s="127" t="s">
        <v>2183</v>
      </c>
      <c r="X157" s="127" t="s">
        <v>1412</v>
      </c>
      <c r="Y157" s="127" t="s">
        <v>1834</v>
      </c>
      <c r="Z157" s="139" t="s">
        <v>2067</v>
      </c>
    </row>
    <row r="158" spans="13:26" x14ac:dyDescent="0.25">
      <c r="M158" t="s">
        <v>428</v>
      </c>
      <c r="N158">
        <v>1</v>
      </c>
      <c r="O158" s="4" t="s">
        <v>173</v>
      </c>
      <c r="P158" s="4"/>
      <c r="R158" s="2">
        <v>157</v>
      </c>
      <c r="S158" s="107" t="s">
        <v>16</v>
      </c>
      <c r="T158" s="107" t="s">
        <v>660</v>
      </c>
      <c r="U158" s="107" t="s">
        <v>661</v>
      </c>
      <c r="V158" s="127" t="s">
        <v>1343</v>
      </c>
      <c r="W158" s="127" t="s">
        <v>1344</v>
      </c>
      <c r="X158" s="127" t="s">
        <v>1345</v>
      </c>
      <c r="Y158" s="127" t="s">
        <v>1808</v>
      </c>
      <c r="Z158" s="139" t="s">
        <v>2041</v>
      </c>
    </row>
    <row r="159" spans="13:26" x14ac:dyDescent="0.25">
      <c r="M159" t="s">
        <v>429</v>
      </c>
      <c r="N159">
        <v>1</v>
      </c>
      <c r="O159" s="4" t="s">
        <v>168</v>
      </c>
      <c r="P159" s="4"/>
      <c r="R159" s="2">
        <v>158</v>
      </c>
      <c r="S159" s="107" t="s">
        <v>94</v>
      </c>
      <c r="T159" s="107" t="s">
        <v>662</v>
      </c>
      <c r="U159" s="107" t="s">
        <v>663</v>
      </c>
      <c r="V159" s="127" t="s">
        <v>1346</v>
      </c>
      <c r="W159" s="127" t="s">
        <v>1347</v>
      </c>
      <c r="X159" s="127" t="s">
        <v>1348</v>
      </c>
      <c r="Y159" s="127" t="s">
        <v>1809</v>
      </c>
      <c r="Z159" s="139" t="s">
        <v>2042</v>
      </c>
    </row>
    <row r="160" spans="13:26" x14ac:dyDescent="0.25">
      <c r="M160" t="s">
        <v>430</v>
      </c>
      <c r="N160">
        <v>0</v>
      </c>
      <c r="O160" s="4" t="s">
        <v>168</v>
      </c>
      <c r="P160" s="4"/>
      <c r="R160" s="2">
        <v>159</v>
      </c>
      <c r="S160" s="107" t="s">
        <v>114</v>
      </c>
      <c r="T160" s="107" t="s">
        <v>714</v>
      </c>
      <c r="U160" s="107" t="s">
        <v>715</v>
      </c>
      <c r="V160" s="127" t="s">
        <v>1413</v>
      </c>
      <c r="W160" s="127" t="s">
        <v>1414</v>
      </c>
      <c r="X160" s="127" t="s">
        <v>1415</v>
      </c>
      <c r="Y160" s="127" t="s">
        <v>1835</v>
      </c>
      <c r="Z160" s="139" t="s">
        <v>2068</v>
      </c>
    </row>
    <row r="161" spans="13:26" ht="393.75" x14ac:dyDescent="0.25">
      <c r="M161" t="s">
        <v>431</v>
      </c>
      <c r="N161">
        <v>1</v>
      </c>
      <c r="O161" s="4" t="s">
        <v>173</v>
      </c>
      <c r="P161" s="4"/>
      <c r="R161" s="2">
        <v>160</v>
      </c>
      <c r="S161" s="107" t="s">
        <v>115</v>
      </c>
      <c r="T161" s="107" t="s">
        <v>716</v>
      </c>
      <c r="U161" s="107" t="s">
        <v>717</v>
      </c>
      <c r="V161" s="127" t="s">
        <v>1416</v>
      </c>
      <c r="W161" s="127" t="s">
        <v>1417</v>
      </c>
      <c r="X161" s="127" t="s">
        <v>2184</v>
      </c>
      <c r="Y161" s="127" t="s">
        <v>1836</v>
      </c>
      <c r="Z161" s="140" t="s">
        <v>2069</v>
      </c>
    </row>
    <row r="162" spans="13:26" ht="47.25" x14ac:dyDescent="0.25">
      <c r="M162" t="s">
        <v>432</v>
      </c>
      <c r="N162">
        <v>1</v>
      </c>
      <c r="O162" s="4" t="s">
        <v>173</v>
      </c>
      <c r="P162" s="4"/>
      <c r="R162" s="2">
        <v>161</v>
      </c>
      <c r="S162" s="107" t="s">
        <v>60</v>
      </c>
      <c r="T162" s="107" t="s">
        <v>718</v>
      </c>
      <c r="U162" s="107" t="s">
        <v>719</v>
      </c>
      <c r="V162" s="127" t="s">
        <v>1418</v>
      </c>
      <c r="W162" s="127" t="s">
        <v>1419</v>
      </c>
      <c r="X162" s="127" t="s">
        <v>1420</v>
      </c>
      <c r="Y162" s="127" t="s">
        <v>1837</v>
      </c>
      <c r="Z162" s="139" t="s">
        <v>2070</v>
      </c>
    </row>
    <row r="163" spans="13:26" ht="78.75" x14ac:dyDescent="0.25">
      <c r="M163" t="s">
        <v>433</v>
      </c>
      <c r="N163">
        <v>1</v>
      </c>
      <c r="O163" s="4" t="s">
        <v>173</v>
      </c>
      <c r="P163" s="4"/>
      <c r="R163" s="2">
        <v>162</v>
      </c>
      <c r="S163" s="107" t="s">
        <v>61</v>
      </c>
      <c r="T163" s="107" t="s">
        <v>720</v>
      </c>
      <c r="U163" s="107" t="s">
        <v>721</v>
      </c>
      <c r="V163" s="127" t="s">
        <v>1421</v>
      </c>
      <c r="W163" s="127" t="s">
        <v>1422</v>
      </c>
      <c r="X163" s="127" t="s">
        <v>1423</v>
      </c>
      <c r="Y163" s="127" t="s">
        <v>1838</v>
      </c>
      <c r="Z163" s="139" t="s">
        <v>2071</v>
      </c>
    </row>
    <row r="164" spans="13:26" ht="78.75" x14ac:dyDescent="0.25">
      <c r="M164" t="s">
        <v>434</v>
      </c>
      <c r="N164">
        <v>1</v>
      </c>
      <c r="O164" s="4" t="s">
        <v>168</v>
      </c>
      <c r="P164" s="4"/>
      <c r="R164" s="2">
        <v>163</v>
      </c>
      <c r="S164" s="107" t="s">
        <v>307</v>
      </c>
      <c r="T164" s="107" t="s">
        <v>722</v>
      </c>
      <c r="U164" s="107" t="s">
        <v>723</v>
      </c>
      <c r="V164" s="127" t="s">
        <v>1424</v>
      </c>
      <c r="W164" s="127" t="s">
        <v>1425</v>
      </c>
      <c r="X164" s="127" t="s">
        <v>1426</v>
      </c>
      <c r="Y164" s="127" t="s">
        <v>1839</v>
      </c>
      <c r="Z164" s="139" t="s">
        <v>2072</v>
      </c>
    </row>
    <row r="165" spans="13:26" ht="78.75" x14ac:dyDescent="0.25">
      <c r="M165" t="s">
        <v>435</v>
      </c>
      <c r="N165">
        <v>0</v>
      </c>
      <c r="O165" s="4" t="s">
        <v>168</v>
      </c>
      <c r="P165" s="4"/>
      <c r="R165" s="2">
        <v>164</v>
      </c>
      <c r="S165" s="107" t="s">
        <v>63</v>
      </c>
      <c r="T165" s="107" t="s">
        <v>724</v>
      </c>
      <c r="U165" s="107" t="s">
        <v>725</v>
      </c>
      <c r="V165" s="127" t="s">
        <v>1427</v>
      </c>
      <c r="W165" s="127" t="s">
        <v>1428</v>
      </c>
      <c r="X165" s="127" t="s">
        <v>1429</v>
      </c>
      <c r="Y165" s="127" t="s">
        <v>1840</v>
      </c>
      <c r="Z165" s="139" t="s">
        <v>2073</v>
      </c>
    </row>
    <row r="166" spans="13:26" ht="47.25" x14ac:dyDescent="0.25">
      <c r="M166" t="s">
        <v>436</v>
      </c>
      <c r="N166">
        <v>1</v>
      </c>
      <c r="O166" s="4" t="s">
        <v>173</v>
      </c>
      <c r="P166" s="4"/>
      <c r="R166" s="2">
        <v>165</v>
      </c>
      <c r="S166" s="107" t="s">
        <v>72</v>
      </c>
      <c r="T166" s="107" t="s">
        <v>726</v>
      </c>
      <c r="U166" s="107" t="s">
        <v>727</v>
      </c>
      <c r="V166" s="127" t="s">
        <v>1430</v>
      </c>
      <c r="W166" s="127" t="s">
        <v>1431</v>
      </c>
      <c r="X166" s="127" t="s">
        <v>2185</v>
      </c>
      <c r="Y166" s="127" t="s">
        <v>1841</v>
      </c>
      <c r="Z166" s="139" t="s">
        <v>2074</v>
      </c>
    </row>
    <row r="167" spans="13:26" ht="63" x14ac:dyDescent="0.25">
      <c r="M167" t="s">
        <v>437</v>
      </c>
      <c r="N167">
        <v>1</v>
      </c>
      <c r="O167" s="4" t="s">
        <v>173</v>
      </c>
      <c r="P167" s="4"/>
      <c r="R167" s="2">
        <v>166</v>
      </c>
      <c r="S167" s="107" t="s">
        <v>64</v>
      </c>
      <c r="T167" s="107" t="s">
        <v>728</v>
      </c>
      <c r="U167" s="107" t="s">
        <v>729</v>
      </c>
      <c r="V167" s="127" t="s">
        <v>1432</v>
      </c>
      <c r="W167" s="127" t="s">
        <v>1433</v>
      </c>
      <c r="X167" s="127" t="s">
        <v>1434</v>
      </c>
      <c r="Y167" s="127" t="s">
        <v>1842</v>
      </c>
      <c r="Z167" s="139" t="s">
        <v>2075</v>
      </c>
    </row>
    <row r="168" spans="13:26" ht="31.5" x14ac:dyDescent="0.25">
      <c r="M168" t="s">
        <v>438</v>
      </c>
      <c r="N168">
        <v>1</v>
      </c>
      <c r="O168" s="4" t="s">
        <v>173</v>
      </c>
      <c r="P168" s="4"/>
      <c r="R168" s="2">
        <v>167</v>
      </c>
      <c r="S168" s="107" t="s">
        <v>65</v>
      </c>
      <c r="T168" s="107" t="s">
        <v>730</v>
      </c>
      <c r="U168" s="107" t="s">
        <v>731</v>
      </c>
      <c r="V168" s="127" t="s">
        <v>1435</v>
      </c>
      <c r="W168" s="127" t="s">
        <v>1436</v>
      </c>
      <c r="X168" s="127" t="s">
        <v>1437</v>
      </c>
      <c r="Y168" s="127" t="s">
        <v>1843</v>
      </c>
      <c r="Z168" s="139" t="s">
        <v>2076</v>
      </c>
    </row>
    <row r="169" spans="13:26" x14ac:dyDescent="0.25">
      <c r="M169" t="s">
        <v>439</v>
      </c>
      <c r="N169">
        <v>1</v>
      </c>
      <c r="O169" s="4" t="s">
        <v>173</v>
      </c>
      <c r="P169" s="4"/>
      <c r="R169" s="2">
        <v>168</v>
      </c>
      <c r="S169" s="107" t="s">
        <v>16</v>
      </c>
      <c r="T169" s="107" t="s">
        <v>660</v>
      </c>
      <c r="U169" s="107" t="s">
        <v>661</v>
      </c>
      <c r="V169" s="127" t="s">
        <v>1343</v>
      </c>
      <c r="W169" s="127" t="s">
        <v>1344</v>
      </c>
      <c r="X169" s="127" t="s">
        <v>1345</v>
      </c>
      <c r="Y169" s="127" t="s">
        <v>1808</v>
      </c>
      <c r="Z169" s="139" t="s">
        <v>2041</v>
      </c>
    </row>
    <row r="170" spans="13:26" x14ac:dyDescent="0.25">
      <c r="M170" t="s">
        <v>440</v>
      </c>
      <c r="N170">
        <v>1</v>
      </c>
      <c r="O170" s="4" t="s">
        <v>173</v>
      </c>
      <c r="P170" s="4"/>
      <c r="R170" s="2">
        <v>169</v>
      </c>
      <c r="S170" s="107" t="s">
        <v>94</v>
      </c>
      <c r="T170" s="107" t="s">
        <v>662</v>
      </c>
      <c r="U170" s="107" t="s">
        <v>663</v>
      </c>
      <c r="V170" s="127" t="s">
        <v>1346</v>
      </c>
      <c r="W170" s="127" t="s">
        <v>1347</v>
      </c>
      <c r="X170" s="127" t="s">
        <v>1348</v>
      </c>
      <c r="Y170" s="127" t="s">
        <v>1809</v>
      </c>
      <c r="Z170" s="139" t="s">
        <v>2042</v>
      </c>
    </row>
    <row r="171" spans="13:26" x14ac:dyDescent="0.25">
      <c r="M171" t="s">
        <v>441</v>
      </c>
      <c r="N171">
        <v>1</v>
      </c>
      <c r="O171" s="4" t="s">
        <v>173</v>
      </c>
      <c r="P171" s="4"/>
      <c r="R171" s="2">
        <v>170</v>
      </c>
      <c r="S171" s="107" t="s">
        <v>123</v>
      </c>
      <c r="T171" s="107" t="s">
        <v>732</v>
      </c>
      <c r="U171" s="107" t="s">
        <v>733</v>
      </c>
      <c r="V171" s="127" t="s">
        <v>1438</v>
      </c>
      <c r="W171" s="127" t="s">
        <v>1439</v>
      </c>
      <c r="X171" s="127" t="s">
        <v>1440</v>
      </c>
      <c r="Y171" s="127" t="s">
        <v>1844</v>
      </c>
      <c r="Z171" s="139" t="s">
        <v>2077</v>
      </c>
    </row>
    <row r="172" spans="13:26" ht="204.75" x14ac:dyDescent="0.25">
      <c r="M172" t="s">
        <v>442</v>
      </c>
      <c r="N172">
        <v>1</v>
      </c>
      <c r="O172" s="4" t="s">
        <v>173</v>
      </c>
      <c r="P172" s="4"/>
      <c r="R172" s="2">
        <v>171</v>
      </c>
      <c r="S172" s="107" t="s">
        <v>308</v>
      </c>
      <c r="T172" s="107" t="s">
        <v>734</v>
      </c>
      <c r="U172" s="107" t="s">
        <v>735</v>
      </c>
      <c r="V172" s="127" t="s">
        <v>1441</v>
      </c>
      <c r="W172" s="127" t="s">
        <v>1442</v>
      </c>
      <c r="X172" s="127" t="s">
        <v>1443</v>
      </c>
      <c r="Y172" s="127" t="s">
        <v>1845</v>
      </c>
      <c r="Z172" s="140" t="s">
        <v>2078</v>
      </c>
    </row>
    <row r="173" spans="13:26" ht="63" x14ac:dyDescent="0.25">
      <c r="M173" t="s">
        <v>443</v>
      </c>
      <c r="N173">
        <v>1</v>
      </c>
      <c r="O173" s="4" t="s">
        <v>168</v>
      </c>
      <c r="P173" s="4"/>
      <c r="R173" s="2">
        <v>172</v>
      </c>
      <c r="S173" s="107" t="s">
        <v>19</v>
      </c>
      <c r="T173" s="107" t="s">
        <v>736</v>
      </c>
      <c r="U173" s="107" t="s">
        <v>737</v>
      </c>
      <c r="V173" s="127" t="s">
        <v>1444</v>
      </c>
      <c r="W173" s="127" t="s">
        <v>1445</v>
      </c>
      <c r="X173" s="127" t="s">
        <v>1446</v>
      </c>
      <c r="Y173" s="127" t="s">
        <v>1846</v>
      </c>
      <c r="Z173" s="139" t="s">
        <v>2079</v>
      </c>
    </row>
    <row r="174" spans="13:26" ht="63" x14ac:dyDescent="0.25">
      <c r="M174" t="s">
        <v>444</v>
      </c>
      <c r="N174">
        <v>0</v>
      </c>
      <c r="O174" s="4" t="s">
        <v>168</v>
      </c>
      <c r="P174" s="4"/>
      <c r="R174" s="2">
        <v>173</v>
      </c>
      <c r="S174" s="107" t="s">
        <v>309</v>
      </c>
      <c r="T174" s="107" t="s">
        <v>738</v>
      </c>
      <c r="U174" s="107" t="s">
        <v>739</v>
      </c>
      <c r="V174" s="127" t="s">
        <v>1447</v>
      </c>
      <c r="W174" s="127" t="s">
        <v>1448</v>
      </c>
      <c r="X174" s="127" t="s">
        <v>1449</v>
      </c>
      <c r="Y174" s="127" t="s">
        <v>1847</v>
      </c>
      <c r="Z174" s="139" t="s">
        <v>2080</v>
      </c>
    </row>
    <row r="175" spans="13:26" ht="31.5" x14ac:dyDescent="0.25">
      <c r="M175" t="s">
        <v>445</v>
      </c>
      <c r="N175">
        <v>1</v>
      </c>
      <c r="O175" s="4" t="s">
        <v>173</v>
      </c>
      <c r="P175" s="4"/>
      <c r="R175" s="2">
        <v>174</v>
      </c>
      <c r="S175" s="107" t="s">
        <v>127</v>
      </c>
      <c r="T175" s="107" t="s">
        <v>740</v>
      </c>
      <c r="U175" s="107" t="s">
        <v>741</v>
      </c>
      <c r="V175" s="127" t="s">
        <v>1450</v>
      </c>
      <c r="W175" s="127" t="s">
        <v>1451</v>
      </c>
      <c r="X175" s="127" t="s">
        <v>1452</v>
      </c>
      <c r="Y175" s="127" t="s">
        <v>1848</v>
      </c>
      <c r="Z175" s="139" t="s">
        <v>2081</v>
      </c>
    </row>
    <row r="176" spans="13:26" x14ac:dyDescent="0.25">
      <c r="M176" t="s">
        <v>446</v>
      </c>
      <c r="N176">
        <v>1</v>
      </c>
      <c r="O176" s="4" t="s">
        <v>173</v>
      </c>
      <c r="P176" s="4"/>
      <c r="R176" s="2">
        <v>175</v>
      </c>
      <c r="S176" s="107" t="s">
        <v>16</v>
      </c>
      <c r="T176" s="107" t="s">
        <v>660</v>
      </c>
      <c r="U176" s="107" t="s">
        <v>661</v>
      </c>
      <c r="V176" s="127" t="s">
        <v>1343</v>
      </c>
      <c r="W176" s="127" t="s">
        <v>1344</v>
      </c>
      <c r="X176" s="127" t="s">
        <v>1345</v>
      </c>
      <c r="Y176" s="127" t="s">
        <v>1808</v>
      </c>
      <c r="Z176" s="139" t="s">
        <v>2041</v>
      </c>
    </row>
    <row r="177" spans="13:26" x14ac:dyDescent="0.25">
      <c r="M177" t="s">
        <v>447</v>
      </c>
      <c r="N177">
        <v>1</v>
      </c>
      <c r="O177" s="4" t="s">
        <v>173</v>
      </c>
      <c r="P177" s="4"/>
      <c r="R177" s="2">
        <v>176</v>
      </c>
      <c r="S177" s="107" t="s">
        <v>94</v>
      </c>
      <c r="T177" s="107" t="s">
        <v>662</v>
      </c>
      <c r="U177" s="107" t="s">
        <v>663</v>
      </c>
      <c r="V177" s="127" t="s">
        <v>1346</v>
      </c>
      <c r="W177" s="127" t="s">
        <v>1347</v>
      </c>
      <c r="X177" s="127" t="s">
        <v>1348</v>
      </c>
      <c r="Y177" s="127" t="s">
        <v>1809</v>
      </c>
      <c r="Z177" s="139" t="s">
        <v>2042</v>
      </c>
    </row>
    <row r="178" spans="13:26" x14ac:dyDescent="0.25">
      <c r="M178" t="s">
        <v>448</v>
      </c>
      <c r="N178">
        <v>1</v>
      </c>
      <c r="O178" s="4" t="s">
        <v>173</v>
      </c>
      <c r="P178" s="4"/>
      <c r="R178" s="2">
        <v>177</v>
      </c>
      <c r="S178" s="107" t="s">
        <v>128</v>
      </c>
      <c r="T178" s="107" t="s">
        <v>742</v>
      </c>
      <c r="U178" s="107" t="s">
        <v>743</v>
      </c>
      <c r="V178" s="127" t="s">
        <v>1453</v>
      </c>
      <c r="W178" s="127" t="s">
        <v>1454</v>
      </c>
      <c r="X178" s="127" t="s">
        <v>1455</v>
      </c>
      <c r="Y178" s="127" t="s">
        <v>1849</v>
      </c>
      <c r="Z178" s="139" t="s">
        <v>2082</v>
      </c>
    </row>
    <row r="179" spans="13:26" ht="220.5" x14ac:dyDescent="0.25">
      <c r="M179" t="s">
        <v>449</v>
      </c>
      <c r="N179">
        <v>1</v>
      </c>
      <c r="O179" s="4" t="s">
        <v>173</v>
      </c>
      <c r="P179" s="4"/>
      <c r="R179" s="2">
        <v>178</v>
      </c>
      <c r="S179" s="107" t="s">
        <v>129</v>
      </c>
      <c r="T179" s="107" t="s">
        <v>744</v>
      </c>
      <c r="U179" s="107" t="s">
        <v>745</v>
      </c>
      <c r="V179" s="127" t="s">
        <v>1456</v>
      </c>
      <c r="W179" s="127" t="s">
        <v>1457</v>
      </c>
      <c r="X179" s="127" t="s">
        <v>1458</v>
      </c>
      <c r="Y179" s="127" t="s">
        <v>1850</v>
      </c>
      <c r="Z179" s="140" t="s">
        <v>2083</v>
      </c>
    </row>
    <row r="180" spans="13:26" ht="63" x14ac:dyDescent="0.25">
      <c r="M180" t="s">
        <v>450</v>
      </c>
      <c r="N180">
        <v>1</v>
      </c>
      <c r="O180" s="4" t="s">
        <v>168</v>
      </c>
      <c r="P180" s="4"/>
      <c r="R180" s="2">
        <v>179</v>
      </c>
      <c r="S180" s="107" t="s">
        <v>66</v>
      </c>
      <c r="T180" s="107" t="s">
        <v>746</v>
      </c>
      <c r="U180" s="107" t="s">
        <v>747</v>
      </c>
      <c r="V180" s="127" t="s">
        <v>1459</v>
      </c>
      <c r="W180" s="127" t="s">
        <v>1460</v>
      </c>
      <c r="X180" s="127" t="s">
        <v>1461</v>
      </c>
      <c r="Y180" s="127" t="s">
        <v>1851</v>
      </c>
      <c r="Z180" s="139" t="s">
        <v>2084</v>
      </c>
    </row>
    <row r="181" spans="13:26" ht="94.5" x14ac:dyDescent="0.25">
      <c r="M181" t="s">
        <v>451</v>
      </c>
      <c r="N181">
        <v>0</v>
      </c>
      <c r="O181" s="4" t="s">
        <v>168</v>
      </c>
      <c r="P181" s="4"/>
      <c r="R181" s="2">
        <v>180</v>
      </c>
      <c r="S181" s="122" t="s">
        <v>133</v>
      </c>
      <c r="T181" s="107" t="s">
        <v>748</v>
      </c>
      <c r="U181" s="107" t="s">
        <v>749</v>
      </c>
      <c r="V181" s="127" t="s">
        <v>1462</v>
      </c>
      <c r="W181" s="127" t="s">
        <v>1463</v>
      </c>
      <c r="X181" s="127" t="s">
        <v>1464</v>
      </c>
      <c r="Y181" s="127" t="s">
        <v>1852</v>
      </c>
      <c r="Z181" s="139" t="s">
        <v>2085</v>
      </c>
    </row>
    <row r="182" spans="13:26" ht="126" x14ac:dyDescent="0.25">
      <c r="M182" t="s">
        <v>925</v>
      </c>
      <c r="N182">
        <v>0</v>
      </c>
      <c r="O182" s="4" t="s">
        <v>168</v>
      </c>
      <c r="P182" s="4"/>
      <c r="R182" s="2">
        <v>181</v>
      </c>
      <c r="S182" s="122" t="s">
        <v>134</v>
      </c>
      <c r="T182" s="107" t="s">
        <v>750</v>
      </c>
      <c r="U182" s="107" t="s">
        <v>751</v>
      </c>
      <c r="V182" s="127" t="s">
        <v>1465</v>
      </c>
      <c r="W182" s="127" t="s">
        <v>1466</v>
      </c>
      <c r="X182" s="127" t="s">
        <v>1467</v>
      </c>
      <c r="Y182" s="127" t="s">
        <v>1853</v>
      </c>
      <c r="Z182" s="139" t="s">
        <v>2086</v>
      </c>
    </row>
    <row r="183" spans="13:26" x14ac:dyDescent="0.25">
      <c r="M183" t="s">
        <v>926</v>
      </c>
      <c r="N183">
        <v>1</v>
      </c>
      <c r="O183" s="4" t="s">
        <v>168</v>
      </c>
      <c r="P183" s="4"/>
      <c r="R183" s="2">
        <v>182</v>
      </c>
      <c r="S183" s="107" t="s">
        <v>16</v>
      </c>
      <c r="T183" s="107" t="s">
        <v>660</v>
      </c>
      <c r="U183" s="107" t="s">
        <v>661</v>
      </c>
      <c r="V183" s="127" t="s">
        <v>1343</v>
      </c>
      <c r="W183" s="127" t="s">
        <v>1344</v>
      </c>
      <c r="X183" s="127" t="s">
        <v>1345</v>
      </c>
      <c r="Y183" s="127" t="s">
        <v>1808</v>
      </c>
      <c r="Z183" s="139" t="s">
        <v>2041</v>
      </c>
    </row>
    <row r="184" spans="13:26" x14ac:dyDescent="0.25">
      <c r="R184" s="2">
        <v>183</v>
      </c>
      <c r="S184" s="107" t="s">
        <v>94</v>
      </c>
      <c r="T184" s="107" t="s">
        <v>662</v>
      </c>
      <c r="U184" s="107" t="s">
        <v>663</v>
      </c>
      <c r="V184" s="127" t="s">
        <v>1346</v>
      </c>
      <c r="W184" s="127" t="s">
        <v>1347</v>
      </c>
      <c r="X184" s="127" t="s">
        <v>1348</v>
      </c>
      <c r="Y184" s="127" t="s">
        <v>1809</v>
      </c>
      <c r="Z184" s="139" t="s">
        <v>2042</v>
      </c>
    </row>
    <row r="185" spans="13:26" ht="31.5" x14ac:dyDescent="0.25">
      <c r="R185" s="2">
        <v>184</v>
      </c>
      <c r="S185" s="107" t="s">
        <v>135</v>
      </c>
      <c r="T185" s="107" t="s">
        <v>752</v>
      </c>
      <c r="U185" s="107" t="s">
        <v>753</v>
      </c>
      <c r="V185" s="127" t="s">
        <v>1468</v>
      </c>
      <c r="W185" s="127" t="s">
        <v>1469</v>
      </c>
      <c r="X185" s="127" t="s">
        <v>1470</v>
      </c>
      <c r="Y185" s="127" t="s">
        <v>1854</v>
      </c>
      <c r="Z185" s="139" t="s">
        <v>2087</v>
      </c>
    </row>
    <row r="186" spans="13:26" ht="220.5" x14ac:dyDescent="0.25">
      <c r="R186" s="2">
        <v>185</v>
      </c>
      <c r="S186" s="107" t="s">
        <v>310</v>
      </c>
      <c r="T186" s="107" t="s">
        <v>754</v>
      </c>
      <c r="U186" s="107" t="s">
        <v>755</v>
      </c>
      <c r="V186" s="127" t="s">
        <v>1471</v>
      </c>
      <c r="W186" s="127" t="s">
        <v>1472</v>
      </c>
      <c r="X186" s="127" t="s">
        <v>1473</v>
      </c>
      <c r="Y186" s="127" t="s">
        <v>1855</v>
      </c>
      <c r="Z186" s="140" t="s">
        <v>2088</v>
      </c>
    </row>
    <row r="187" spans="13:26" ht="94.5" x14ac:dyDescent="0.25">
      <c r="R187" s="2">
        <v>186</v>
      </c>
      <c r="S187" s="107" t="s">
        <v>138</v>
      </c>
      <c r="T187" s="107" t="s">
        <v>756</v>
      </c>
      <c r="U187" s="107" t="s">
        <v>757</v>
      </c>
      <c r="V187" s="127" t="s">
        <v>1474</v>
      </c>
      <c r="W187" s="127" t="s">
        <v>1475</v>
      </c>
      <c r="X187" s="127" t="s">
        <v>1476</v>
      </c>
      <c r="Y187" s="127" t="s">
        <v>1856</v>
      </c>
      <c r="Z187" s="139" t="s">
        <v>2089</v>
      </c>
    </row>
    <row r="188" spans="13:26" ht="126" x14ac:dyDescent="0.25">
      <c r="R188" s="2">
        <v>187</v>
      </c>
      <c r="S188" s="122" t="s">
        <v>311</v>
      </c>
      <c r="T188" s="107" t="s">
        <v>758</v>
      </c>
      <c r="U188" s="107" t="s">
        <v>759</v>
      </c>
      <c r="V188" s="127" t="s">
        <v>1477</v>
      </c>
      <c r="W188" s="127" t="s">
        <v>1478</v>
      </c>
      <c r="X188" s="127" t="s">
        <v>1479</v>
      </c>
      <c r="Y188" s="127" t="s">
        <v>1857</v>
      </c>
      <c r="Z188" s="139" t="s">
        <v>2090</v>
      </c>
    </row>
    <row r="189" spans="13:26" x14ac:dyDescent="0.25">
      <c r="R189" s="2">
        <v>188</v>
      </c>
      <c r="S189" s="107" t="s">
        <v>16</v>
      </c>
      <c r="T189" s="107" t="s">
        <v>660</v>
      </c>
      <c r="U189" s="107" t="s">
        <v>661</v>
      </c>
      <c r="V189" s="127" t="s">
        <v>1343</v>
      </c>
      <c r="W189" s="127" t="s">
        <v>1344</v>
      </c>
      <c r="X189" s="127" t="s">
        <v>1345</v>
      </c>
      <c r="Y189" s="127" t="s">
        <v>1808</v>
      </c>
      <c r="Z189" s="139" t="s">
        <v>2041</v>
      </c>
    </row>
    <row r="190" spans="13:26" x14ac:dyDescent="0.25">
      <c r="R190" s="2">
        <v>189</v>
      </c>
      <c r="S190" s="107" t="s">
        <v>94</v>
      </c>
      <c r="T190" s="107" t="s">
        <v>662</v>
      </c>
      <c r="U190" s="107" t="s">
        <v>663</v>
      </c>
      <c r="V190" s="127" t="s">
        <v>1346</v>
      </c>
      <c r="W190" s="127" t="s">
        <v>1347</v>
      </c>
      <c r="X190" s="127" t="s">
        <v>1348</v>
      </c>
      <c r="Y190" s="127" t="s">
        <v>1809</v>
      </c>
      <c r="Z190" s="139" t="s">
        <v>2042</v>
      </c>
    </row>
    <row r="191" spans="13:26" ht="31.5" x14ac:dyDescent="0.25">
      <c r="R191" s="2">
        <v>190</v>
      </c>
      <c r="S191" s="107" t="s">
        <v>139</v>
      </c>
      <c r="T191" s="107" t="s">
        <v>760</v>
      </c>
      <c r="U191" s="107" t="s">
        <v>761</v>
      </c>
      <c r="V191" s="127" t="s">
        <v>1480</v>
      </c>
      <c r="W191" s="127" t="s">
        <v>1481</v>
      </c>
      <c r="X191" s="127" t="s">
        <v>1482</v>
      </c>
      <c r="Y191" s="127" t="s">
        <v>1858</v>
      </c>
      <c r="Z191" s="139" t="s">
        <v>2091</v>
      </c>
    </row>
    <row r="192" spans="13:26" ht="173.25" x14ac:dyDescent="0.25">
      <c r="R192" s="2">
        <v>191</v>
      </c>
      <c r="S192" s="107" t="s">
        <v>312</v>
      </c>
      <c r="T192" s="107" t="s">
        <v>762</v>
      </c>
      <c r="U192" s="107" t="s">
        <v>763</v>
      </c>
      <c r="V192" s="127" t="s">
        <v>1483</v>
      </c>
      <c r="W192" s="127" t="s">
        <v>1484</v>
      </c>
      <c r="X192" s="127" t="s">
        <v>1485</v>
      </c>
      <c r="Y192" s="127" t="s">
        <v>1859</v>
      </c>
      <c r="Z192" s="140" t="s">
        <v>2092</v>
      </c>
    </row>
    <row r="193" spans="18:26" ht="110.25" x14ac:dyDescent="0.25">
      <c r="R193" s="2">
        <v>192</v>
      </c>
      <c r="S193" s="107" t="s">
        <v>313</v>
      </c>
      <c r="T193" s="107" t="s">
        <v>764</v>
      </c>
      <c r="U193" s="107" t="s">
        <v>765</v>
      </c>
      <c r="V193" s="127" t="s">
        <v>1486</v>
      </c>
      <c r="W193" s="127" t="s">
        <v>1487</v>
      </c>
      <c r="X193" s="127" t="s">
        <v>1488</v>
      </c>
      <c r="Y193" s="127" t="s">
        <v>1860</v>
      </c>
      <c r="Z193" s="139" t="s">
        <v>2093</v>
      </c>
    </row>
    <row r="194" spans="18:26" ht="78.75" x14ac:dyDescent="0.25">
      <c r="R194" s="2">
        <v>193</v>
      </c>
      <c r="S194" s="107" t="s">
        <v>143</v>
      </c>
      <c r="T194" s="107" t="s">
        <v>766</v>
      </c>
      <c r="U194" s="107" t="s">
        <v>767</v>
      </c>
      <c r="V194" s="127" t="s">
        <v>1489</v>
      </c>
      <c r="W194" s="127" t="s">
        <v>1490</v>
      </c>
      <c r="X194" s="127" t="s">
        <v>1491</v>
      </c>
      <c r="Y194" s="127" t="s">
        <v>1861</v>
      </c>
      <c r="Z194" s="139" t="s">
        <v>2094</v>
      </c>
    </row>
    <row r="195" spans="18:26" ht="47.25" x14ac:dyDescent="0.25">
      <c r="R195" s="2">
        <v>194</v>
      </c>
      <c r="S195" s="107" t="s">
        <v>20</v>
      </c>
      <c r="T195" s="107" t="s">
        <v>768</v>
      </c>
      <c r="U195" s="107" t="s">
        <v>769</v>
      </c>
      <c r="V195" s="127" t="s">
        <v>1492</v>
      </c>
      <c r="W195" s="127" t="s">
        <v>1493</v>
      </c>
      <c r="X195" s="127" t="s">
        <v>1494</v>
      </c>
      <c r="Y195" s="127" t="s">
        <v>1862</v>
      </c>
      <c r="Z195" s="139" t="s">
        <v>2095</v>
      </c>
    </row>
    <row r="196" spans="18:26" x14ac:dyDescent="0.25">
      <c r="R196" s="2">
        <v>195</v>
      </c>
      <c r="S196" s="107" t="s">
        <v>16</v>
      </c>
      <c r="T196" s="107" t="s">
        <v>660</v>
      </c>
      <c r="U196" s="107" t="s">
        <v>661</v>
      </c>
      <c r="V196" s="127" t="s">
        <v>1343</v>
      </c>
      <c r="W196" s="127" t="s">
        <v>1344</v>
      </c>
      <c r="X196" s="127" t="s">
        <v>1345</v>
      </c>
      <c r="Y196" s="127" t="s">
        <v>1808</v>
      </c>
      <c r="Z196" s="139" t="s">
        <v>2041</v>
      </c>
    </row>
    <row r="197" spans="18:26" x14ac:dyDescent="0.25">
      <c r="R197" s="2">
        <v>196</v>
      </c>
      <c r="S197" s="107" t="s">
        <v>94</v>
      </c>
      <c r="T197" s="107" t="s">
        <v>662</v>
      </c>
      <c r="U197" s="107" t="s">
        <v>663</v>
      </c>
      <c r="V197" s="127" t="s">
        <v>1346</v>
      </c>
      <c r="W197" s="127" t="s">
        <v>1347</v>
      </c>
      <c r="X197" s="127" t="s">
        <v>1348</v>
      </c>
      <c r="Y197" s="127" t="s">
        <v>1809</v>
      </c>
      <c r="Z197" s="139" t="s">
        <v>2042</v>
      </c>
    </row>
    <row r="198" spans="18:26" ht="31.5" x14ac:dyDescent="0.25">
      <c r="R198" s="2">
        <v>197</v>
      </c>
      <c r="S198" s="107" t="s">
        <v>144</v>
      </c>
      <c r="T198" s="107" t="s">
        <v>770</v>
      </c>
      <c r="U198" s="107" t="s">
        <v>771</v>
      </c>
      <c r="V198" s="127" t="s">
        <v>1495</v>
      </c>
      <c r="W198" s="127" t="s">
        <v>1496</v>
      </c>
      <c r="X198" s="127" t="s">
        <v>1497</v>
      </c>
      <c r="Y198" s="127" t="s">
        <v>1863</v>
      </c>
      <c r="Z198" s="139" t="s">
        <v>2096</v>
      </c>
    </row>
    <row r="199" spans="18:26" ht="236.25" x14ac:dyDescent="0.25">
      <c r="R199" s="2">
        <v>198</v>
      </c>
      <c r="S199" s="107" t="s">
        <v>314</v>
      </c>
      <c r="T199" s="107" t="s">
        <v>772</v>
      </c>
      <c r="U199" s="107" t="s">
        <v>773</v>
      </c>
      <c r="V199" s="127" t="s">
        <v>1498</v>
      </c>
      <c r="W199" s="127" t="s">
        <v>1499</v>
      </c>
      <c r="X199" s="127" t="s">
        <v>1500</v>
      </c>
      <c r="Y199" s="127" t="s">
        <v>1864</v>
      </c>
      <c r="Z199" s="140" t="s">
        <v>2097</v>
      </c>
    </row>
    <row r="200" spans="18:26" ht="63" x14ac:dyDescent="0.25">
      <c r="R200" s="2">
        <v>199</v>
      </c>
      <c r="S200" s="107" t="s">
        <v>67</v>
      </c>
      <c r="T200" s="107" t="s">
        <v>774</v>
      </c>
      <c r="U200" s="107" t="s">
        <v>775</v>
      </c>
      <c r="V200" s="127" t="s">
        <v>1501</v>
      </c>
      <c r="W200" s="127" t="s">
        <v>1502</v>
      </c>
      <c r="X200" s="127" t="s">
        <v>1503</v>
      </c>
      <c r="Y200" s="127" t="s">
        <v>1865</v>
      </c>
      <c r="Z200" s="141" t="s">
        <v>2098</v>
      </c>
    </row>
    <row r="201" spans="18:26" ht="31.5" x14ac:dyDescent="0.25">
      <c r="R201" s="2">
        <v>200</v>
      </c>
      <c r="S201" s="107" t="s">
        <v>21</v>
      </c>
      <c r="T201" s="107" t="s">
        <v>776</v>
      </c>
      <c r="U201" s="107" t="s">
        <v>777</v>
      </c>
      <c r="V201" s="127" t="s">
        <v>1504</v>
      </c>
      <c r="W201" s="127" t="s">
        <v>1505</v>
      </c>
      <c r="X201" s="127" t="s">
        <v>1506</v>
      </c>
      <c r="Y201" s="127" t="s">
        <v>1866</v>
      </c>
      <c r="Z201" s="139" t="s">
        <v>2099</v>
      </c>
    </row>
    <row r="202" spans="18:26" ht="63" x14ac:dyDescent="0.25">
      <c r="R202" s="2">
        <v>201</v>
      </c>
      <c r="S202" s="107" t="s">
        <v>22</v>
      </c>
      <c r="T202" s="107" t="s">
        <v>778</v>
      </c>
      <c r="U202" s="107" t="s">
        <v>779</v>
      </c>
      <c r="V202" s="127" t="s">
        <v>1507</v>
      </c>
      <c r="W202" s="127" t="s">
        <v>1508</v>
      </c>
      <c r="X202" s="127" t="s">
        <v>1509</v>
      </c>
      <c r="Y202" s="127" t="s">
        <v>1867</v>
      </c>
      <c r="Z202" s="139" t="s">
        <v>2100</v>
      </c>
    </row>
    <row r="203" spans="18:26" ht="47.25" x14ac:dyDescent="0.25">
      <c r="R203" s="2">
        <v>202</v>
      </c>
      <c r="S203" s="107" t="s">
        <v>23</v>
      </c>
      <c r="T203" s="107" t="s">
        <v>780</v>
      </c>
      <c r="U203" s="107" t="s">
        <v>781</v>
      </c>
      <c r="V203" s="127" t="s">
        <v>1510</v>
      </c>
      <c r="W203" s="127" t="s">
        <v>1511</v>
      </c>
      <c r="X203" s="127" t="s">
        <v>1512</v>
      </c>
      <c r="Y203" s="127" t="s">
        <v>1868</v>
      </c>
      <c r="Z203" s="139" t="s">
        <v>2101</v>
      </c>
    </row>
    <row r="204" spans="18:26" ht="63" x14ac:dyDescent="0.25">
      <c r="R204" s="2">
        <v>203</v>
      </c>
      <c r="S204" s="107" t="s">
        <v>24</v>
      </c>
      <c r="T204" s="107" t="s">
        <v>782</v>
      </c>
      <c r="U204" s="107" t="s">
        <v>783</v>
      </c>
      <c r="V204" s="127" t="s">
        <v>1513</v>
      </c>
      <c r="W204" s="127" t="s">
        <v>1514</v>
      </c>
      <c r="X204" s="127" t="s">
        <v>1515</v>
      </c>
      <c r="Y204" s="127" t="s">
        <v>1869</v>
      </c>
      <c r="Z204" s="139" t="s">
        <v>2102</v>
      </c>
    </row>
    <row r="205" spans="18:26" ht="31.5" x14ac:dyDescent="0.25">
      <c r="R205" s="2">
        <v>204</v>
      </c>
      <c r="S205" s="107" t="s">
        <v>315</v>
      </c>
      <c r="T205" s="107" t="s">
        <v>784</v>
      </c>
      <c r="U205" s="107" t="s">
        <v>785</v>
      </c>
      <c r="V205" s="127" t="s">
        <v>1516</v>
      </c>
      <c r="W205" s="127" t="s">
        <v>1517</v>
      </c>
      <c r="X205" s="127" t="s">
        <v>1518</v>
      </c>
      <c r="Y205" s="127" t="s">
        <v>1870</v>
      </c>
      <c r="Z205" s="139" t="s">
        <v>2103</v>
      </c>
    </row>
    <row r="206" spans="18:26" ht="31.5" x14ac:dyDescent="0.25">
      <c r="R206" s="2">
        <v>205</v>
      </c>
      <c r="S206" s="107" t="s">
        <v>25</v>
      </c>
      <c r="T206" s="107" t="s">
        <v>786</v>
      </c>
      <c r="U206" s="107" t="s">
        <v>787</v>
      </c>
      <c r="V206" s="127" t="s">
        <v>1519</v>
      </c>
      <c r="W206" s="127" t="s">
        <v>1520</v>
      </c>
      <c r="X206" s="127" t="s">
        <v>1521</v>
      </c>
      <c r="Y206" s="127" t="s">
        <v>1871</v>
      </c>
      <c r="Z206" s="139" t="s">
        <v>2104</v>
      </c>
    </row>
    <row r="207" spans="18:26" x14ac:dyDescent="0.25">
      <c r="R207" s="2">
        <v>206</v>
      </c>
      <c r="S207" s="107" t="s">
        <v>16</v>
      </c>
      <c r="T207" s="107" t="s">
        <v>660</v>
      </c>
      <c r="U207" s="107" t="s">
        <v>661</v>
      </c>
      <c r="V207" s="127" t="s">
        <v>1343</v>
      </c>
      <c r="W207" s="127" t="s">
        <v>1344</v>
      </c>
      <c r="X207" s="127" t="s">
        <v>1345</v>
      </c>
      <c r="Y207" s="127" t="s">
        <v>1808</v>
      </c>
      <c r="Z207" s="139" t="s">
        <v>2041</v>
      </c>
    </row>
    <row r="208" spans="18:26" x14ac:dyDescent="0.25">
      <c r="R208" s="2">
        <v>207</v>
      </c>
      <c r="S208" s="107" t="s">
        <v>94</v>
      </c>
      <c r="T208" s="107" t="s">
        <v>662</v>
      </c>
      <c r="U208" s="107" t="s">
        <v>663</v>
      </c>
      <c r="V208" s="127" t="s">
        <v>1346</v>
      </c>
      <c r="W208" s="127" t="s">
        <v>1347</v>
      </c>
      <c r="X208" s="127" t="s">
        <v>1348</v>
      </c>
      <c r="Y208" s="127" t="s">
        <v>1809</v>
      </c>
      <c r="Z208" s="139" t="s">
        <v>2042</v>
      </c>
    </row>
    <row r="209" spans="18:26" ht="31.5" x14ac:dyDescent="0.25">
      <c r="R209" s="2">
        <v>208</v>
      </c>
      <c r="S209" s="107" t="s">
        <v>152</v>
      </c>
      <c r="T209" s="107" t="s">
        <v>788</v>
      </c>
      <c r="U209" s="107" t="s">
        <v>789</v>
      </c>
      <c r="V209" s="127" t="s">
        <v>1522</v>
      </c>
      <c r="W209" s="127" t="s">
        <v>1523</v>
      </c>
      <c r="X209" s="127" t="s">
        <v>1524</v>
      </c>
      <c r="Y209" s="127" t="s">
        <v>1872</v>
      </c>
      <c r="Z209" s="139" t="s">
        <v>2105</v>
      </c>
    </row>
    <row r="210" spans="18:26" ht="252" x14ac:dyDescent="0.25">
      <c r="R210" s="2">
        <v>209</v>
      </c>
      <c r="S210" s="107" t="s">
        <v>158</v>
      </c>
      <c r="T210" s="107" t="s">
        <v>790</v>
      </c>
      <c r="U210" s="107" t="s">
        <v>791</v>
      </c>
      <c r="V210" s="127" t="s">
        <v>1525</v>
      </c>
      <c r="W210" s="127" t="s">
        <v>1526</v>
      </c>
      <c r="X210" s="127" t="s">
        <v>1527</v>
      </c>
      <c r="Y210" s="127" t="s">
        <v>1873</v>
      </c>
      <c r="Z210" s="140" t="s">
        <v>2106</v>
      </c>
    </row>
    <row r="211" spans="18:26" ht="78.75" x14ac:dyDescent="0.25">
      <c r="R211" s="2">
        <v>210</v>
      </c>
      <c r="S211" s="107" t="s">
        <v>159</v>
      </c>
      <c r="T211" s="107" t="s">
        <v>792</v>
      </c>
      <c r="U211" s="107" t="s">
        <v>793</v>
      </c>
      <c r="V211" s="127" t="s">
        <v>1528</v>
      </c>
      <c r="W211" s="127" t="s">
        <v>1529</v>
      </c>
      <c r="X211" s="127" t="s">
        <v>1530</v>
      </c>
      <c r="Y211" s="127" t="s">
        <v>1874</v>
      </c>
      <c r="Z211" s="139" t="s">
        <v>2107</v>
      </c>
    </row>
    <row r="212" spans="18:26" ht="63" x14ac:dyDescent="0.25">
      <c r="R212" s="2">
        <v>211</v>
      </c>
      <c r="S212" s="107" t="s">
        <v>26</v>
      </c>
      <c r="T212" s="107" t="s">
        <v>794</v>
      </c>
      <c r="U212" s="107" t="s">
        <v>795</v>
      </c>
      <c r="V212" s="127" t="s">
        <v>1531</v>
      </c>
      <c r="W212" s="127" t="s">
        <v>1532</v>
      </c>
      <c r="X212" s="127" t="s">
        <v>1533</v>
      </c>
      <c r="Y212" s="127" t="s">
        <v>1875</v>
      </c>
      <c r="Z212" s="139" t="s">
        <v>2108</v>
      </c>
    </row>
    <row r="213" spans="18:26" ht="47.25" x14ac:dyDescent="0.25">
      <c r="R213" s="2">
        <v>212</v>
      </c>
      <c r="S213" s="107" t="s">
        <v>27</v>
      </c>
      <c r="T213" s="107" t="s">
        <v>796</v>
      </c>
      <c r="U213" s="107" t="s">
        <v>797</v>
      </c>
      <c r="V213" s="127" t="s">
        <v>1534</v>
      </c>
      <c r="W213" s="127" t="s">
        <v>1535</v>
      </c>
      <c r="X213" s="127" t="s">
        <v>1536</v>
      </c>
      <c r="Y213" s="127" t="s">
        <v>1876</v>
      </c>
      <c r="Z213" s="139" t="s">
        <v>2109</v>
      </c>
    </row>
    <row r="214" spans="18:26" ht="78.75" x14ac:dyDescent="0.25">
      <c r="R214" s="2">
        <v>213</v>
      </c>
      <c r="S214" s="107" t="s">
        <v>160</v>
      </c>
      <c r="T214" s="107" t="s">
        <v>798</v>
      </c>
      <c r="U214" s="107" t="s">
        <v>799</v>
      </c>
      <c r="V214" s="127" t="s">
        <v>1537</v>
      </c>
      <c r="W214" s="127" t="s">
        <v>1538</v>
      </c>
      <c r="X214" s="127" t="s">
        <v>1539</v>
      </c>
      <c r="Y214" s="127" t="s">
        <v>1877</v>
      </c>
      <c r="Z214" s="139" t="s">
        <v>2110</v>
      </c>
    </row>
    <row r="215" spans="18:26" ht="47.25" x14ac:dyDescent="0.25">
      <c r="R215" s="2">
        <v>214</v>
      </c>
      <c r="S215" s="107" t="s">
        <v>28</v>
      </c>
      <c r="T215" s="107" t="s">
        <v>800</v>
      </c>
      <c r="U215" s="107" t="s">
        <v>801</v>
      </c>
      <c r="V215" s="127" t="s">
        <v>1540</v>
      </c>
      <c r="W215" s="127" t="s">
        <v>1541</v>
      </c>
      <c r="X215" s="127" t="s">
        <v>1542</v>
      </c>
      <c r="Y215" s="127" t="s">
        <v>1878</v>
      </c>
      <c r="Z215" s="139" t="s">
        <v>2111</v>
      </c>
    </row>
    <row r="216" spans="18:26" x14ac:dyDescent="0.25">
      <c r="R216" s="2">
        <v>215</v>
      </c>
      <c r="S216" s="107" t="s">
        <v>16</v>
      </c>
      <c r="T216" s="107" t="s">
        <v>660</v>
      </c>
      <c r="U216" s="107" t="s">
        <v>661</v>
      </c>
      <c r="V216" s="127" t="s">
        <v>1343</v>
      </c>
      <c r="W216" s="127" t="s">
        <v>1344</v>
      </c>
      <c r="X216" s="127" t="s">
        <v>1345</v>
      </c>
      <c r="Y216" s="127" t="s">
        <v>1808</v>
      </c>
      <c r="Z216" s="139" t="s">
        <v>2041</v>
      </c>
    </row>
    <row r="217" spans="18:26" x14ac:dyDescent="0.25">
      <c r="R217" s="2">
        <v>216</v>
      </c>
      <c r="S217" s="107" t="s">
        <v>94</v>
      </c>
      <c r="T217" s="107" t="s">
        <v>662</v>
      </c>
      <c r="U217" s="107" t="s">
        <v>663</v>
      </c>
      <c r="V217" s="127" t="s">
        <v>1346</v>
      </c>
      <c r="W217" s="127" t="s">
        <v>1347</v>
      </c>
      <c r="X217" s="127" t="s">
        <v>1348</v>
      </c>
      <c r="Y217" s="127" t="s">
        <v>1809</v>
      </c>
      <c r="Z217" s="139" t="s">
        <v>2042</v>
      </c>
    </row>
    <row r="218" spans="18:26" x14ac:dyDescent="0.25">
      <c r="R218" s="2">
        <v>217</v>
      </c>
      <c r="S218" s="107" t="s">
        <v>29</v>
      </c>
      <c r="T218" s="107" t="s">
        <v>802</v>
      </c>
      <c r="U218" s="107" t="s">
        <v>803</v>
      </c>
      <c r="V218" s="127" t="s">
        <v>1543</v>
      </c>
      <c r="W218" s="127" t="s">
        <v>1544</v>
      </c>
      <c r="X218" s="123" t="s">
        <v>1545</v>
      </c>
      <c r="Y218" s="127" t="s">
        <v>1879</v>
      </c>
      <c r="Z218" s="139" t="s">
        <v>2112</v>
      </c>
    </row>
    <row r="219" spans="18:26" x14ac:dyDescent="0.25">
      <c r="R219" s="2">
        <v>218</v>
      </c>
      <c r="S219" s="107" t="s">
        <v>161</v>
      </c>
      <c r="T219" s="107" t="s">
        <v>804</v>
      </c>
      <c r="U219" s="107" t="s">
        <v>805</v>
      </c>
      <c r="V219" s="127" t="s">
        <v>1546</v>
      </c>
      <c r="W219" s="127" t="s">
        <v>1547</v>
      </c>
      <c r="X219" s="127" t="s">
        <v>1548</v>
      </c>
      <c r="Y219" s="127" t="s">
        <v>1880</v>
      </c>
      <c r="Z219" s="139" t="s">
        <v>2113</v>
      </c>
    </row>
    <row r="220" spans="18:26" ht="141.75" x14ac:dyDescent="0.25">
      <c r="R220" s="2">
        <v>219</v>
      </c>
      <c r="S220" s="107" t="s">
        <v>162</v>
      </c>
      <c r="T220" s="107" t="s">
        <v>806</v>
      </c>
      <c r="U220" s="107" t="s">
        <v>807</v>
      </c>
      <c r="V220" s="127" t="s">
        <v>1549</v>
      </c>
      <c r="W220" s="127" t="s">
        <v>1550</v>
      </c>
      <c r="X220" s="127" t="s">
        <v>2186</v>
      </c>
      <c r="Y220" s="127" t="s">
        <v>1881</v>
      </c>
      <c r="Z220" s="140" t="s">
        <v>2114</v>
      </c>
    </row>
    <row r="221" spans="18:26" x14ac:dyDescent="0.25">
      <c r="R221" s="2">
        <v>220</v>
      </c>
      <c r="S221" s="107" t="s">
        <v>16</v>
      </c>
      <c r="T221" s="107" t="s">
        <v>660</v>
      </c>
      <c r="U221" s="107" t="s">
        <v>661</v>
      </c>
      <c r="V221" s="127" t="s">
        <v>1343</v>
      </c>
      <c r="W221" s="127" t="s">
        <v>1344</v>
      </c>
      <c r="X221" s="127" t="s">
        <v>1345</v>
      </c>
      <c r="Y221" s="127" t="s">
        <v>1808</v>
      </c>
      <c r="Z221" s="139" t="s">
        <v>2041</v>
      </c>
    </row>
    <row r="222" spans="18:26" x14ac:dyDescent="0.25">
      <c r="R222" s="2" t="s">
        <v>245</v>
      </c>
      <c r="S222" s="109" t="s">
        <v>251</v>
      </c>
      <c r="T222" s="107" t="s">
        <v>253</v>
      </c>
      <c r="U222" s="107" t="s">
        <v>808</v>
      </c>
      <c r="V222" s="127" t="s">
        <v>1551</v>
      </c>
      <c r="W222" s="127" t="s">
        <v>253</v>
      </c>
      <c r="X222" s="127" t="s">
        <v>1552</v>
      </c>
      <c r="Y222" s="127" t="s">
        <v>1882</v>
      </c>
      <c r="Z222" s="139" t="s">
        <v>253</v>
      </c>
    </row>
    <row r="223" spans="18:26" x14ac:dyDescent="0.25">
      <c r="R223" s="2" t="s">
        <v>246</v>
      </c>
      <c r="S223" s="109" t="s">
        <v>252</v>
      </c>
      <c r="T223" s="107" t="s">
        <v>254</v>
      </c>
      <c r="U223" s="107" t="s">
        <v>252</v>
      </c>
      <c r="V223" s="127" t="s">
        <v>252</v>
      </c>
      <c r="W223" s="127" t="s">
        <v>1553</v>
      </c>
      <c r="X223" s="127" t="s">
        <v>1554</v>
      </c>
      <c r="Y223" s="127" t="s">
        <v>1883</v>
      </c>
      <c r="Z223" s="139" t="s">
        <v>1553</v>
      </c>
    </row>
    <row r="224" spans="18:26" x14ac:dyDescent="0.25">
      <c r="R224" s="2" t="s">
        <v>247</v>
      </c>
      <c r="S224" s="109" t="s">
        <v>207</v>
      </c>
      <c r="T224" s="107" t="s">
        <v>207</v>
      </c>
      <c r="U224" s="107" t="s">
        <v>207</v>
      </c>
      <c r="V224" s="127" t="s">
        <v>207</v>
      </c>
      <c r="W224" s="127" t="s">
        <v>1555</v>
      </c>
      <c r="X224" s="127" t="s">
        <v>207</v>
      </c>
      <c r="Y224" s="127" t="s">
        <v>207</v>
      </c>
      <c r="Z224" s="138" t="s">
        <v>2115</v>
      </c>
    </row>
    <row r="225" spans="18:26" x14ac:dyDescent="0.25">
      <c r="R225" s="1" t="s">
        <v>244</v>
      </c>
      <c r="S225" s="109" t="s">
        <v>284</v>
      </c>
      <c r="T225" s="107" t="s">
        <v>809</v>
      </c>
      <c r="U225" s="107" t="s">
        <v>810</v>
      </c>
      <c r="V225" s="107" t="s">
        <v>810</v>
      </c>
      <c r="W225" s="123" t="s">
        <v>1556</v>
      </c>
      <c r="X225" s="123" t="s">
        <v>1557</v>
      </c>
      <c r="Y225" s="127" t="s">
        <v>1884</v>
      </c>
      <c r="Z225" s="138" t="s">
        <v>2116</v>
      </c>
    </row>
    <row r="226" spans="18:26" x14ac:dyDescent="0.25">
      <c r="R226" s="1" t="s">
        <v>257</v>
      </c>
      <c r="S226" s="109" t="s">
        <v>261</v>
      </c>
      <c r="T226" s="107" t="s">
        <v>811</v>
      </c>
      <c r="U226" s="107" t="s">
        <v>812</v>
      </c>
      <c r="V226" t="s">
        <v>1558</v>
      </c>
      <c r="W226" t="s">
        <v>1559</v>
      </c>
      <c r="X226" t="s">
        <v>1560</v>
      </c>
      <c r="Y226" s="127" t="s">
        <v>1885</v>
      </c>
      <c r="Z226" s="138" t="s">
        <v>2117</v>
      </c>
    </row>
    <row r="227" spans="18:26" x14ac:dyDescent="0.25">
      <c r="R227" s="1" t="s">
        <v>258</v>
      </c>
      <c r="S227" s="109" t="s">
        <v>262</v>
      </c>
      <c r="T227" s="107" t="s">
        <v>813</v>
      </c>
      <c r="U227" s="107" t="s">
        <v>814</v>
      </c>
      <c r="V227" t="s">
        <v>1561</v>
      </c>
      <c r="W227" t="s">
        <v>1562</v>
      </c>
      <c r="X227" s="123" t="s">
        <v>1563</v>
      </c>
      <c r="Y227" s="127" t="s">
        <v>1886</v>
      </c>
      <c r="Z227" s="138" t="s">
        <v>2118</v>
      </c>
    </row>
    <row r="228" spans="18:26" x14ac:dyDescent="0.25">
      <c r="R228" s="1" t="s">
        <v>259</v>
      </c>
      <c r="S228" s="109" t="s">
        <v>263</v>
      </c>
      <c r="T228" s="107" t="s">
        <v>815</v>
      </c>
      <c r="U228" s="107" t="s">
        <v>816</v>
      </c>
      <c r="V228" t="s">
        <v>1564</v>
      </c>
      <c r="W228" s="123" t="s">
        <v>1565</v>
      </c>
      <c r="X228" t="s">
        <v>1566</v>
      </c>
      <c r="Y228" s="127" t="s">
        <v>1887</v>
      </c>
      <c r="Z228" s="138" t="s">
        <v>2119</v>
      </c>
    </row>
    <row r="229" spans="18:26" x14ac:dyDescent="0.25">
      <c r="R229" s="1" t="s">
        <v>260</v>
      </c>
      <c r="S229" s="109" t="s">
        <v>264</v>
      </c>
      <c r="T229" s="107" t="s">
        <v>817</v>
      </c>
      <c r="U229" s="107" t="s">
        <v>818</v>
      </c>
      <c r="V229" t="s">
        <v>1567</v>
      </c>
      <c r="W229" t="s">
        <v>1568</v>
      </c>
      <c r="X229" s="123" t="s">
        <v>1569</v>
      </c>
      <c r="Y229" s="127" t="s">
        <v>1567</v>
      </c>
      <c r="Z229" s="138" t="s">
        <v>2120</v>
      </c>
    </row>
    <row r="230" spans="18:26" x14ac:dyDescent="0.25">
      <c r="R230" s="1" t="s">
        <v>266</v>
      </c>
      <c r="S230" s="109" t="s">
        <v>267</v>
      </c>
      <c r="T230" s="109" t="s">
        <v>819</v>
      </c>
      <c r="U230" s="107" t="s">
        <v>820</v>
      </c>
      <c r="V230" s="123" t="s">
        <v>1570</v>
      </c>
      <c r="W230" s="123" t="s">
        <v>1571</v>
      </c>
      <c r="X230" s="123" t="s">
        <v>1572</v>
      </c>
      <c r="Y230" s="127" t="s">
        <v>1888</v>
      </c>
      <c r="Z230" s="138" t="s">
        <v>2121</v>
      </c>
    </row>
    <row r="231" spans="18:26" ht="31.5" x14ac:dyDescent="0.25">
      <c r="R231" s="1" t="s">
        <v>268</v>
      </c>
      <c r="S231" s="109" t="s">
        <v>285</v>
      </c>
      <c r="T231" s="107" t="s">
        <v>1025</v>
      </c>
      <c r="U231" s="107" t="s">
        <v>1016</v>
      </c>
      <c r="V231" s="123" t="s">
        <v>1573</v>
      </c>
      <c r="W231" s="123" t="s">
        <v>1574</v>
      </c>
      <c r="X231" s="123" t="s">
        <v>1575</v>
      </c>
      <c r="Y231" s="127" t="s">
        <v>1889</v>
      </c>
      <c r="Z231" s="140" t="s">
        <v>2122</v>
      </c>
    </row>
    <row r="232" spans="18:26" ht="63" x14ac:dyDescent="0.25">
      <c r="R232" s="1" t="s">
        <v>276</v>
      </c>
      <c r="S232" s="109" t="s">
        <v>277</v>
      </c>
      <c r="T232" s="107" t="s">
        <v>1022</v>
      </c>
      <c r="U232" s="107" t="s">
        <v>1017</v>
      </c>
      <c r="V232" s="123" t="s">
        <v>1576</v>
      </c>
      <c r="W232" s="109" t="s">
        <v>277</v>
      </c>
      <c r="X232" s="123" t="s">
        <v>1577</v>
      </c>
      <c r="Y232" s="127" t="s">
        <v>1890</v>
      </c>
      <c r="Z232" s="139" t="s">
        <v>2123</v>
      </c>
    </row>
    <row r="233" spans="18:26" x14ac:dyDescent="0.25">
      <c r="R233" s="1" t="s">
        <v>278</v>
      </c>
      <c r="S233" s="109" t="s">
        <v>280</v>
      </c>
      <c r="T233" s="107" t="s">
        <v>821</v>
      </c>
      <c r="U233" s="107" t="s">
        <v>822</v>
      </c>
      <c r="V233" s="123" t="s">
        <v>1578</v>
      </c>
      <c r="W233" s="123" t="s">
        <v>1579</v>
      </c>
      <c r="X233" s="123" t="s">
        <v>1580</v>
      </c>
      <c r="Y233" s="127" t="s">
        <v>1891</v>
      </c>
      <c r="Z233" s="138" t="s">
        <v>2124</v>
      </c>
    </row>
    <row r="234" spans="18:26" x14ac:dyDescent="0.25">
      <c r="R234" s="1" t="s">
        <v>279</v>
      </c>
      <c r="S234" s="109" t="s">
        <v>281</v>
      </c>
      <c r="T234" s="107" t="s">
        <v>821</v>
      </c>
      <c r="U234" s="107" t="s">
        <v>822</v>
      </c>
      <c r="V234" s="123" t="s">
        <v>1578</v>
      </c>
      <c r="W234" s="123" t="s">
        <v>1579</v>
      </c>
      <c r="X234" s="123" t="s">
        <v>1580</v>
      </c>
      <c r="Y234" s="127" t="s">
        <v>1891</v>
      </c>
      <c r="Z234" s="138" t="s">
        <v>2125</v>
      </c>
    </row>
    <row r="235" spans="18:26" ht="31.5" x14ac:dyDescent="0.25">
      <c r="R235" s="1" t="s">
        <v>824</v>
      </c>
      <c r="S235" s="109" t="s">
        <v>209</v>
      </c>
      <c r="T235" s="109" t="s">
        <v>964</v>
      </c>
      <c r="U235" s="109" t="s">
        <v>455</v>
      </c>
      <c r="V235" s="123" t="s">
        <v>1032</v>
      </c>
      <c r="W235" s="128" t="s">
        <v>1581</v>
      </c>
      <c r="X235" s="128" t="s">
        <v>2168</v>
      </c>
      <c r="Y235" s="127" t="s">
        <v>1892</v>
      </c>
      <c r="Z235" s="138" t="s">
        <v>1936</v>
      </c>
    </row>
    <row r="236" spans="18:26" ht="31.5" x14ac:dyDescent="0.25">
      <c r="R236" s="1" t="s">
        <v>825</v>
      </c>
      <c r="S236" s="107" t="s">
        <v>236</v>
      </c>
      <c r="T236" s="107" t="s">
        <v>1021</v>
      </c>
      <c r="U236" s="109" t="s">
        <v>1018</v>
      </c>
      <c r="V236" s="123" t="s">
        <v>1582</v>
      </c>
      <c r="W236" s="129" t="s">
        <v>1583</v>
      </c>
      <c r="X236" s="123" t="s">
        <v>1584</v>
      </c>
      <c r="Y236" s="127" t="s">
        <v>1893</v>
      </c>
      <c r="Z236" s="139" t="s">
        <v>2126</v>
      </c>
    </row>
    <row r="237" spans="18:26" x14ac:dyDescent="0.25">
      <c r="R237" s="1" t="s">
        <v>826</v>
      </c>
      <c r="S237" s="107" t="s">
        <v>855</v>
      </c>
      <c r="T237" s="107" t="s">
        <v>965</v>
      </c>
      <c r="U237" s="109" t="s">
        <v>968</v>
      </c>
      <c r="V237" s="127" t="s">
        <v>1585</v>
      </c>
      <c r="W237" s="127" t="s">
        <v>1586</v>
      </c>
      <c r="X237" s="127" t="s">
        <v>1587</v>
      </c>
      <c r="Y237" s="127" t="s">
        <v>1894</v>
      </c>
      <c r="Z237" s="138" t="s">
        <v>2127</v>
      </c>
    </row>
    <row r="238" spans="18:26" x14ac:dyDescent="0.25">
      <c r="R238" s="1" t="s">
        <v>827</v>
      </c>
      <c r="S238" s="107" t="s">
        <v>210</v>
      </c>
      <c r="T238" s="107" t="s">
        <v>966</v>
      </c>
      <c r="U238" s="109" t="s">
        <v>969</v>
      </c>
      <c r="V238" s="127" t="s">
        <v>1588</v>
      </c>
      <c r="W238" s="127" t="s">
        <v>1589</v>
      </c>
      <c r="X238" s="127" t="s">
        <v>1590</v>
      </c>
      <c r="Y238" s="127" t="s">
        <v>1895</v>
      </c>
      <c r="Z238" s="139" t="s">
        <v>2128</v>
      </c>
    </row>
    <row r="239" spans="18:26" x14ac:dyDescent="0.25">
      <c r="R239" s="1" t="s">
        <v>828</v>
      </c>
      <c r="S239" s="107" t="s">
        <v>211</v>
      </c>
      <c r="T239" s="107" t="s">
        <v>967</v>
      </c>
      <c r="U239" s="109" t="s">
        <v>970</v>
      </c>
      <c r="V239" s="127" t="s">
        <v>1591</v>
      </c>
      <c r="W239" s="127" t="s">
        <v>1592</v>
      </c>
      <c r="X239" s="127" t="s">
        <v>1593</v>
      </c>
      <c r="Y239" s="127" t="s">
        <v>1896</v>
      </c>
      <c r="Z239" s="139" t="s">
        <v>2129</v>
      </c>
    </row>
    <row r="240" spans="18:26" x14ac:dyDescent="0.25">
      <c r="R240" s="1" t="s">
        <v>829</v>
      </c>
      <c r="S240" s="107" t="s">
        <v>240</v>
      </c>
      <c r="T240" s="107" t="s">
        <v>1020</v>
      </c>
      <c r="U240" s="109" t="s">
        <v>1019</v>
      </c>
      <c r="V240" s="123" t="s">
        <v>1594</v>
      </c>
      <c r="W240" s="123" t="s">
        <v>1595</v>
      </c>
      <c r="X240" s="123" t="s">
        <v>1596</v>
      </c>
      <c r="Y240" s="127" t="s">
        <v>1897</v>
      </c>
      <c r="Z240" s="138" t="s">
        <v>2130</v>
      </c>
    </row>
    <row r="241" spans="18:26" x14ac:dyDescent="0.25">
      <c r="R241" s="1" t="s">
        <v>830</v>
      </c>
      <c r="S241" s="107" t="s">
        <v>212</v>
      </c>
      <c r="T241" s="107" t="s">
        <v>933</v>
      </c>
      <c r="U241" s="109" t="s">
        <v>971</v>
      </c>
      <c r="V241" s="123" t="s">
        <v>1597</v>
      </c>
      <c r="W241" s="127" t="s">
        <v>1598</v>
      </c>
      <c r="X241" s="127" t="s">
        <v>1599</v>
      </c>
      <c r="Y241" s="127" t="s">
        <v>1898</v>
      </c>
      <c r="Z241" s="139" t="s">
        <v>2131</v>
      </c>
    </row>
    <row r="242" spans="18:26" ht="126" x14ac:dyDescent="0.25">
      <c r="R242" s="1" t="s">
        <v>831</v>
      </c>
      <c r="S242" s="107" t="s">
        <v>286</v>
      </c>
      <c r="T242" s="107" t="s">
        <v>934</v>
      </c>
      <c r="U242" s="109" t="s">
        <v>972</v>
      </c>
      <c r="V242" s="123" t="s">
        <v>1600</v>
      </c>
      <c r="W242" s="123" t="s">
        <v>1601</v>
      </c>
      <c r="X242" s="127" t="s">
        <v>2187</v>
      </c>
      <c r="Y242" s="127" t="s">
        <v>1899</v>
      </c>
      <c r="Z242" s="139" t="s">
        <v>2132</v>
      </c>
    </row>
    <row r="243" spans="18:26" x14ac:dyDescent="0.25">
      <c r="R243" s="1" t="s">
        <v>832</v>
      </c>
      <c r="S243" s="107" t="s">
        <v>213</v>
      </c>
      <c r="T243" s="107" t="s">
        <v>935</v>
      </c>
      <c r="U243" s="109" t="s">
        <v>973</v>
      </c>
      <c r="V243" s="123" t="s">
        <v>1602</v>
      </c>
      <c r="W243" s="127" t="s">
        <v>1603</v>
      </c>
      <c r="X243" s="127" t="s">
        <v>1604</v>
      </c>
      <c r="Y243" s="127" t="s">
        <v>1900</v>
      </c>
      <c r="Z243" s="139" t="s">
        <v>2133</v>
      </c>
    </row>
    <row r="244" spans="18:26" ht="204.75" x14ac:dyDescent="0.25">
      <c r="R244" s="1" t="s">
        <v>833</v>
      </c>
      <c r="S244" s="107" t="s">
        <v>214</v>
      </c>
      <c r="T244" s="107" t="s">
        <v>936</v>
      </c>
      <c r="U244" s="109" t="s">
        <v>974</v>
      </c>
      <c r="V244" s="123" t="s">
        <v>1605</v>
      </c>
      <c r="W244" s="123" t="s">
        <v>1606</v>
      </c>
      <c r="X244" s="127" t="s">
        <v>2188</v>
      </c>
      <c r="Y244" s="127" t="s">
        <v>1901</v>
      </c>
      <c r="Z244" s="139" t="s">
        <v>2134</v>
      </c>
    </row>
    <row r="245" spans="18:26" x14ac:dyDescent="0.25">
      <c r="R245" s="1" t="s">
        <v>834</v>
      </c>
      <c r="S245" s="107" t="s">
        <v>215</v>
      </c>
      <c r="T245" s="107" t="s">
        <v>937</v>
      </c>
      <c r="U245" s="109" t="s">
        <v>975</v>
      </c>
      <c r="V245" s="123" t="s">
        <v>1607</v>
      </c>
      <c r="W245" s="127" t="s">
        <v>1608</v>
      </c>
      <c r="X245" s="127" t="s">
        <v>1609</v>
      </c>
      <c r="Y245" s="127" t="s">
        <v>1902</v>
      </c>
      <c r="Z245" s="139" t="s">
        <v>2135</v>
      </c>
    </row>
    <row r="246" spans="18:26" ht="189" x14ac:dyDescent="0.25">
      <c r="R246" s="1" t="s">
        <v>835</v>
      </c>
      <c r="S246" s="107" t="s">
        <v>216</v>
      </c>
      <c r="T246" s="107" t="s">
        <v>938</v>
      </c>
      <c r="U246" s="109" t="s">
        <v>976</v>
      </c>
      <c r="V246" s="123" t="s">
        <v>1610</v>
      </c>
      <c r="W246" s="123" t="s">
        <v>1611</v>
      </c>
      <c r="X246" s="127" t="s">
        <v>2189</v>
      </c>
      <c r="Y246" s="127" t="s">
        <v>1903</v>
      </c>
      <c r="Z246" s="139" t="s">
        <v>2136</v>
      </c>
    </row>
    <row r="247" spans="18:26" ht="31.5" x14ac:dyDescent="0.25">
      <c r="R247" s="1" t="s">
        <v>836</v>
      </c>
      <c r="S247" s="107" t="s">
        <v>217</v>
      </c>
      <c r="T247" s="107" t="s">
        <v>939</v>
      </c>
      <c r="U247" s="109" t="s">
        <v>977</v>
      </c>
      <c r="V247" s="123" t="s">
        <v>1612</v>
      </c>
      <c r="W247" s="127" t="s">
        <v>1613</v>
      </c>
      <c r="X247" s="127" t="s">
        <v>1614</v>
      </c>
      <c r="Y247" s="127" t="s">
        <v>1904</v>
      </c>
      <c r="Z247" s="139" t="s">
        <v>2137</v>
      </c>
    </row>
    <row r="248" spans="18:26" ht="315" x14ac:dyDescent="0.25">
      <c r="R248" s="1" t="s">
        <v>837</v>
      </c>
      <c r="S248" s="123" t="s">
        <v>932</v>
      </c>
      <c r="T248" s="107" t="s">
        <v>940</v>
      </c>
      <c r="U248" s="109" t="s">
        <v>978</v>
      </c>
      <c r="V248" s="123" t="s">
        <v>1615</v>
      </c>
      <c r="W248" s="127" t="s">
        <v>1616</v>
      </c>
      <c r="X248" s="127" t="s">
        <v>1617</v>
      </c>
      <c r="Y248" s="127" t="s">
        <v>1905</v>
      </c>
      <c r="Z248" s="139" t="s">
        <v>2138</v>
      </c>
    </row>
    <row r="249" spans="18:26" x14ac:dyDescent="0.25">
      <c r="R249" s="1" t="s">
        <v>838</v>
      </c>
      <c r="S249" s="107" t="s">
        <v>218</v>
      </c>
      <c r="T249" s="107" t="s">
        <v>941</v>
      </c>
      <c r="U249" s="109" t="s">
        <v>979</v>
      </c>
      <c r="V249" s="123" t="s">
        <v>1618</v>
      </c>
      <c r="W249" s="127" t="s">
        <v>1619</v>
      </c>
      <c r="X249" s="127" t="s">
        <v>1620</v>
      </c>
      <c r="Y249" s="127" t="s">
        <v>1906</v>
      </c>
      <c r="Z249" s="139" t="s">
        <v>2139</v>
      </c>
    </row>
    <row r="250" spans="18:26" ht="252" x14ac:dyDescent="0.25">
      <c r="R250" s="1" t="s">
        <v>839</v>
      </c>
      <c r="S250" s="107" t="s">
        <v>219</v>
      </c>
      <c r="T250" s="107" t="s">
        <v>942</v>
      </c>
      <c r="U250" s="109" t="s">
        <v>980</v>
      </c>
      <c r="V250" s="123" t="s">
        <v>1621</v>
      </c>
      <c r="W250" s="107" t="s">
        <v>1622</v>
      </c>
      <c r="X250" s="127" t="s">
        <v>1623</v>
      </c>
      <c r="Y250" s="127" t="s">
        <v>1907</v>
      </c>
      <c r="Z250" s="139" t="s">
        <v>2140</v>
      </c>
    </row>
    <row r="251" spans="18:26" x14ac:dyDescent="0.25">
      <c r="R251" s="1" t="s">
        <v>840</v>
      </c>
      <c r="S251" s="107" t="s">
        <v>220</v>
      </c>
      <c r="T251" s="107" t="s">
        <v>943</v>
      </c>
      <c r="U251" s="109" t="s">
        <v>981</v>
      </c>
      <c r="V251" s="123" t="s">
        <v>1624</v>
      </c>
      <c r="W251" s="107" t="s">
        <v>1625</v>
      </c>
      <c r="X251" s="127" t="s">
        <v>1626</v>
      </c>
      <c r="Y251" s="127" t="s">
        <v>1908</v>
      </c>
      <c r="Z251" s="139" t="s">
        <v>2141</v>
      </c>
    </row>
    <row r="252" spans="18:26" ht="204.75" x14ac:dyDescent="0.25">
      <c r="R252" s="1" t="s">
        <v>841</v>
      </c>
      <c r="S252" s="107" t="s">
        <v>221</v>
      </c>
      <c r="T252" s="107" t="s">
        <v>944</v>
      </c>
      <c r="U252" s="109" t="s">
        <v>982</v>
      </c>
      <c r="V252" s="123" t="s">
        <v>1627</v>
      </c>
      <c r="W252" s="107" t="s">
        <v>1628</v>
      </c>
      <c r="X252" s="127" t="s">
        <v>1629</v>
      </c>
      <c r="Y252" s="127" t="s">
        <v>1909</v>
      </c>
      <c r="Z252" s="139" t="s">
        <v>2142</v>
      </c>
    </row>
    <row r="253" spans="18:26" ht="126" x14ac:dyDescent="0.25">
      <c r="R253" s="1" t="s">
        <v>842</v>
      </c>
      <c r="S253" s="107" t="s">
        <v>222</v>
      </c>
      <c r="T253" s="107" t="s">
        <v>945</v>
      </c>
      <c r="U253" s="109" t="s">
        <v>983</v>
      </c>
      <c r="V253" s="123" t="s">
        <v>1630</v>
      </c>
      <c r="W253" s="107" t="s">
        <v>1631</v>
      </c>
      <c r="X253" s="127" t="s">
        <v>1632</v>
      </c>
      <c r="Y253" s="127" t="s">
        <v>1910</v>
      </c>
      <c r="Z253" s="139" t="s">
        <v>2143</v>
      </c>
    </row>
    <row r="254" spans="18:26" x14ac:dyDescent="0.25">
      <c r="R254" s="1" t="s">
        <v>856</v>
      </c>
      <c r="S254" s="107" t="s">
        <v>223</v>
      </c>
      <c r="T254" s="107" t="s">
        <v>946</v>
      </c>
      <c r="U254" s="109" t="s">
        <v>984</v>
      </c>
      <c r="V254" s="123" t="s">
        <v>1633</v>
      </c>
      <c r="W254" s="127" t="s">
        <v>1634</v>
      </c>
      <c r="X254" s="127" t="s">
        <v>1635</v>
      </c>
      <c r="Y254" s="127" t="s">
        <v>1911</v>
      </c>
      <c r="Z254" s="139" t="s">
        <v>2144</v>
      </c>
    </row>
    <row r="255" spans="18:26" ht="63" x14ac:dyDescent="0.25">
      <c r="R255" s="1" t="s">
        <v>857</v>
      </c>
      <c r="S255" s="107" t="s">
        <v>224</v>
      </c>
      <c r="T255" s="107" t="s">
        <v>947</v>
      </c>
      <c r="U255" s="109" t="s">
        <v>985</v>
      </c>
      <c r="V255" s="123" t="s">
        <v>1636</v>
      </c>
      <c r="W255" s="127" t="s">
        <v>1637</v>
      </c>
      <c r="X255" s="127" t="s">
        <v>1638</v>
      </c>
      <c r="Y255" s="127" t="s">
        <v>1912</v>
      </c>
      <c r="Z255" s="140" t="s">
        <v>2145</v>
      </c>
    </row>
    <row r="256" spans="18:26" ht="31.5" x14ac:dyDescent="0.25">
      <c r="R256" s="1" t="s">
        <v>858</v>
      </c>
      <c r="S256" s="107" t="s">
        <v>225</v>
      </c>
      <c r="T256" s="107" t="s">
        <v>948</v>
      </c>
      <c r="U256" s="109" t="s">
        <v>986</v>
      </c>
      <c r="V256" s="123" t="s">
        <v>1639</v>
      </c>
      <c r="W256" s="127" t="s">
        <v>1640</v>
      </c>
      <c r="X256" s="127" t="s">
        <v>1641</v>
      </c>
      <c r="Y256" s="127" t="s">
        <v>1913</v>
      </c>
      <c r="Z256" s="139" t="s">
        <v>2146</v>
      </c>
    </row>
    <row r="257" spans="18:26" ht="63" x14ac:dyDescent="0.25">
      <c r="R257" s="1" t="s">
        <v>859</v>
      </c>
      <c r="S257" s="107" t="s">
        <v>226</v>
      </c>
      <c r="T257" s="107" t="s">
        <v>949</v>
      </c>
      <c r="U257" s="109" t="s">
        <v>987</v>
      </c>
      <c r="V257" s="123" t="s">
        <v>1642</v>
      </c>
      <c r="W257" s="127" t="s">
        <v>1643</v>
      </c>
      <c r="X257" s="127" t="s">
        <v>1644</v>
      </c>
      <c r="Y257" s="127" t="s">
        <v>1914</v>
      </c>
      <c r="Z257" s="139" t="s">
        <v>2147</v>
      </c>
    </row>
    <row r="258" spans="18:26" ht="47.25" x14ac:dyDescent="0.25">
      <c r="R258" s="1" t="s">
        <v>860</v>
      </c>
      <c r="S258" s="107" t="s">
        <v>227</v>
      </c>
      <c r="T258" s="107" t="s">
        <v>950</v>
      </c>
      <c r="U258" s="109" t="s">
        <v>988</v>
      </c>
      <c r="V258" s="123" t="s">
        <v>1645</v>
      </c>
      <c r="W258" s="127" t="s">
        <v>1646</v>
      </c>
      <c r="X258" s="127" t="s">
        <v>1647</v>
      </c>
      <c r="Y258" s="127" t="s">
        <v>1915</v>
      </c>
      <c r="Z258" s="139" t="s">
        <v>2148</v>
      </c>
    </row>
    <row r="259" spans="18:26" x14ac:dyDescent="0.25">
      <c r="R259" s="1" t="s">
        <v>861</v>
      </c>
      <c r="S259" s="107" t="s">
        <v>228</v>
      </c>
      <c r="T259" s="107" t="s">
        <v>951</v>
      </c>
      <c r="U259" s="109" t="s">
        <v>989</v>
      </c>
      <c r="V259" s="123" t="s">
        <v>1648</v>
      </c>
      <c r="W259" s="127" t="s">
        <v>1649</v>
      </c>
      <c r="X259" s="127" t="s">
        <v>1650</v>
      </c>
      <c r="Y259" s="127" t="s">
        <v>1916</v>
      </c>
      <c r="Z259" s="139" t="s">
        <v>2149</v>
      </c>
    </row>
    <row r="260" spans="18:26" ht="63" x14ac:dyDescent="0.25">
      <c r="R260" s="1" t="s">
        <v>862</v>
      </c>
      <c r="S260" s="107" t="s">
        <v>229</v>
      </c>
      <c r="T260" s="107" t="s">
        <v>952</v>
      </c>
      <c r="U260" s="109" t="s">
        <v>990</v>
      </c>
      <c r="V260" s="123" t="s">
        <v>1651</v>
      </c>
      <c r="W260" s="127" t="s">
        <v>1652</v>
      </c>
      <c r="X260" s="127" t="s">
        <v>2190</v>
      </c>
      <c r="Y260" s="127" t="s">
        <v>1917</v>
      </c>
      <c r="Z260" s="139" t="s">
        <v>2150</v>
      </c>
    </row>
    <row r="261" spans="18:26" ht="189" x14ac:dyDescent="0.25">
      <c r="R261" s="1" t="s">
        <v>863</v>
      </c>
      <c r="S261" s="107" t="s">
        <v>230</v>
      </c>
      <c r="T261" s="107" t="s">
        <v>953</v>
      </c>
      <c r="U261" s="109" t="s">
        <v>991</v>
      </c>
      <c r="V261" s="123" t="s">
        <v>1653</v>
      </c>
      <c r="W261" s="127" t="s">
        <v>1654</v>
      </c>
      <c r="X261" s="127" t="s">
        <v>1655</v>
      </c>
      <c r="Y261" s="127" t="s">
        <v>1918</v>
      </c>
      <c r="Z261" s="139" t="s">
        <v>2151</v>
      </c>
    </row>
    <row r="262" spans="18:26" ht="78.75" x14ac:dyDescent="0.25">
      <c r="R262" s="1" t="s">
        <v>864</v>
      </c>
      <c r="S262" s="107" t="s">
        <v>231</v>
      </c>
      <c r="T262" s="107" t="s">
        <v>954</v>
      </c>
      <c r="U262" s="109" t="s">
        <v>992</v>
      </c>
      <c r="V262" s="123" t="s">
        <v>1656</v>
      </c>
      <c r="W262" s="127" t="s">
        <v>1657</v>
      </c>
      <c r="X262" s="127" t="s">
        <v>1658</v>
      </c>
      <c r="Y262" s="127" t="s">
        <v>1919</v>
      </c>
      <c r="Z262" s="139" t="s">
        <v>2152</v>
      </c>
    </row>
    <row r="263" spans="18:26" ht="78.75" x14ac:dyDescent="0.25">
      <c r="R263" s="1" t="s">
        <v>843</v>
      </c>
      <c r="S263" s="107" t="s">
        <v>232</v>
      </c>
      <c r="T263" s="107" t="s">
        <v>955</v>
      </c>
      <c r="U263" s="109" t="s">
        <v>993</v>
      </c>
      <c r="V263" s="123" t="s">
        <v>1659</v>
      </c>
      <c r="W263" s="127" t="s">
        <v>1660</v>
      </c>
      <c r="X263" s="127" t="s">
        <v>1661</v>
      </c>
      <c r="Y263" s="127" t="s">
        <v>1920</v>
      </c>
      <c r="Z263" s="139" t="s">
        <v>2153</v>
      </c>
    </row>
    <row r="264" spans="18:26" ht="31.5" x14ac:dyDescent="0.25">
      <c r="R264" s="1" t="s">
        <v>844</v>
      </c>
      <c r="S264" s="107" t="s">
        <v>233</v>
      </c>
      <c r="T264" s="107" t="s">
        <v>956</v>
      </c>
      <c r="U264" s="109" t="s">
        <v>994</v>
      </c>
      <c r="V264" s="123" t="s">
        <v>1662</v>
      </c>
      <c r="W264" s="127" t="s">
        <v>1663</v>
      </c>
      <c r="X264" s="127" t="s">
        <v>1664</v>
      </c>
      <c r="Y264" s="127" t="s">
        <v>1921</v>
      </c>
      <c r="Z264" s="139" t="s">
        <v>2154</v>
      </c>
    </row>
    <row r="265" spans="18:26" ht="78.75" x14ac:dyDescent="0.25">
      <c r="R265" s="1" t="s">
        <v>845</v>
      </c>
      <c r="S265" s="107" t="s">
        <v>234</v>
      </c>
      <c r="T265" s="107" t="s">
        <v>957</v>
      </c>
      <c r="U265" s="109" t="s">
        <v>995</v>
      </c>
      <c r="V265" s="123" t="s">
        <v>1665</v>
      </c>
      <c r="W265" s="127" t="s">
        <v>1666</v>
      </c>
      <c r="X265" s="127" t="s">
        <v>1667</v>
      </c>
      <c r="Y265" s="127" t="s">
        <v>1922</v>
      </c>
      <c r="Z265" s="139" t="s">
        <v>2155</v>
      </c>
    </row>
    <row r="266" spans="18:26" ht="78.75" x14ac:dyDescent="0.25">
      <c r="R266" s="1" t="s">
        <v>846</v>
      </c>
      <c r="S266" s="107" t="s">
        <v>235</v>
      </c>
      <c r="T266" s="107" t="s">
        <v>958</v>
      </c>
      <c r="U266" s="109" t="s">
        <v>996</v>
      </c>
      <c r="V266" s="123" t="s">
        <v>1668</v>
      </c>
      <c r="W266" s="127" t="s">
        <v>1669</v>
      </c>
      <c r="X266" s="127" t="s">
        <v>1670</v>
      </c>
      <c r="Y266" s="127" t="s">
        <v>1923</v>
      </c>
      <c r="Z266" s="139" t="s">
        <v>2156</v>
      </c>
    </row>
    <row r="267" spans="18:26" ht="78.75" x14ac:dyDescent="0.25">
      <c r="R267" s="1" t="s">
        <v>847</v>
      </c>
      <c r="S267" s="107" t="s">
        <v>250</v>
      </c>
      <c r="T267" s="107" t="s">
        <v>1009</v>
      </c>
      <c r="U267" s="109" t="s">
        <v>1015</v>
      </c>
      <c r="V267" s="123" t="s">
        <v>1671</v>
      </c>
      <c r="W267" s="107" t="s">
        <v>1672</v>
      </c>
      <c r="X267" s="123" t="s">
        <v>1673</v>
      </c>
      <c r="Y267" s="127" t="s">
        <v>1924</v>
      </c>
      <c r="Z267" s="140" t="s">
        <v>2157</v>
      </c>
    </row>
    <row r="268" spans="18:26" x14ac:dyDescent="0.25">
      <c r="R268" s="1" t="s">
        <v>848</v>
      </c>
      <c r="S268" s="107" t="s">
        <v>865</v>
      </c>
      <c r="T268" s="107" t="s">
        <v>1008</v>
      </c>
      <c r="U268" s="109" t="s">
        <v>1014</v>
      </c>
      <c r="V268" s="123" t="s">
        <v>1674</v>
      </c>
      <c r="W268" s="127" t="s">
        <v>1675</v>
      </c>
      <c r="X268" s="127" t="s">
        <v>1676</v>
      </c>
      <c r="Y268" s="127" t="s">
        <v>1925</v>
      </c>
      <c r="Z268" s="139" t="s">
        <v>2158</v>
      </c>
    </row>
    <row r="269" spans="18:26" x14ac:dyDescent="0.25">
      <c r="R269" s="1" t="s">
        <v>849</v>
      </c>
      <c r="S269" s="107" t="s">
        <v>316</v>
      </c>
      <c r="T269" s="107" t="s">
        <v>959</v>
      </c>
      <c r="U269" s="109" t="s">
        <v>997</v>
      </c>
      <c r="V269" s="123" t="s">
        <v>1677</v>
      </c>
      <c r="W269" s="127" t="s">
        <v>1678</v>
      </c>
      <c r="X269" s="127" t="s">
        <v>1679</v>
      </c>
      <c r="Y269" s="127" t="s">
        <v>1926</v>
      </c>
      <c r="Z269" s="139" t="s">
        <v>2159</v>
      </c>
    </row>
    <row r="270" spans="18:26" x14ac:dyDescent="0.25">
      <c r="R270" s="1" t="s">
        <v>850</v>
      </c>
      <c r="S270" s="107" t="s">
        <v>317</v>
      </c>
      <c r="T270" s="107" t="s">
        <v>960</v>
      </c>
      <c r="U270" s="109" t="s">
        <v>998</v>
      </c>
      <c r="V270" s="123" t="s">
        <v>1680</v>
      </c>
      <c r="W270" s="127" t="s">
        <v>1681</v>
      </c>
      <c r="X270" s="127" t="s">
        <v>1682</v>
      </c>
      <c r="Y270" s="127" t="s">
        <v>1927</v>
      </c>
      <c r="Z270" s="139" t="s">
        <v>2160</v>
      </c>
    </row>
    <row r="271" spans="18:26" x14ac:dyDescent="0.25">
      <c r="R271" s="1" t="s">
        <v>851</v>
      </c>
      <c r="S271" s="107" t="s">
        <v>854</v>
      </c>
      <c r="T271" s="107" t="s">
        <v>961</v>
      </c>
      <c r="U271" s="109" t="s">
        <v>999</v>
      </c>
      <c r="V271" s="123" t="s">
        <v>1683</v>
      </c>
      <c r="W271" s="127" t="s">
        <v>1684</v>
      </c>
      <c r="X271" s="127" t="s">
        <v>1685</v>
      </c>
      <c r="Y271" s="127" t="s">
        <v>1928</v>
      </c>
      <c r="Z271" s="139" t="s">
        <v>2161</v>
      </c>
    </row>
    <row r="272" spans="18:26" x14ac:dyDescent="0.25">
      <c r="R272" s="1" t="s">
        <v>852</v>
      </c>
      <c r="S272" s="107" t="s">
        <v>318</v>
      </c>
      <c r="T272" s="107" t="s">
        <v>962</v>
      </c>
      <c r="U272" s="109" t="s">
        <v>1000</v>
      </c>
      <c r="V272" s="123" t="s">
        <v>1686</v>
      </c>
      <c r="W272" s="127" t="s">
        <v>1687</v>
      </c>
      <c r="X272" s="127" t="s">
        <v>1688</v>
      </c>
      <c r="Y272" s="127" t="s">
        <v>1929</v>
      </c>
      <c r="Z272" s="139" t="s">
        <v>2162</v>
      </c>
    </row>
    <row r="273" spans="18:26" ht="63" x14ac:dyDescent="0.25">
      <c r="R273" s="1" t="s">
        <v>853</v>
      </c>
      <c r="S273" s="107" t="s">
        <v>319</v>
      </c>
      <c r="T273" s="107" t="s">
        <v>963</v>
      </c>
      <c r="U273" s="109" t="s">
        <v>1001</v>
      </c>
      <c r="V273" s="123" t="s">
        <v>1689</v>
      </c>
      <c r="W273" s="127" t="s">
        <v>1690</v>
      </c>
      <c r="X273" s="127" t="s">
        <v>1691</v>
      </c>
      <c r="Y273" s="127" t="s">
        <v>1930</v>
      </c>
      <c r="Z273" s="139" t="s">
        <v>2163</v>
      </c>
    </row>
    <row r="274" spans="18:26" x14ac:dyDescent="0.25">
      <c r="R274" s="1" t="s">
        <v>931</v>
      </c>
      <c r="S274" s="107" t="s">
        <v>282</v>
      </c>
      <c r="T274" s="107" t="s">
        <v>1007</v>
      </c>
      <c r="U274" s="109" t="s">
        <v>1013</v>
      </c>
      <c r="V274" s="123" t="s">
        <v>1692</v>
      </c>
      <c r="W274" s="123" t="s">
        <v>1693</v>
      </c>
      <c r="X274" s="123" t="s">
        <v>1694</v>
      </c>
      <c r="Y274" s="127" t="s">
        <v>1931</v>
      </c>
      <c r="Z274" s="138" t="s">
        <v>2164</v>
      </c>
    </row>
    <row r="275" spans="18:26" ht="110.25" x14ac:dyDescent="0.25">
      <c r="R275" s="1" t="s">
        <v>930</v>
      </c>
      <c r="S275" s="107" t="s">
        <v>1002</v>
      </c>
      <c r="T275" s="107" t="s">
        <v>1006</v>
      </c>
      <c r="U275" s="109" t="s">
        <v>1012</v>
      </c>
      <c r="V275" s="123" t="s">
        <v>1695</v>
      </c>
      <c r="W275" s="107" t="s">
        <v>1002</v>
      </c>
      <c r="X275" s="123" t="s">
        <v>1696</v>
      </c>
      <c r="Y275" s="127" t="s">
        <v>1932</v>
      </c>
      <c r="Z275" s="140" t="s">
        <v>2165</v>
      </c>
    </row>
    <row r="276" spans="18:26" x14ac:dyDescent="0.25">
      <c r="R276" s="1" t="s">
        <v>929</v>
      </c>
      <c r="S276" s="107" t="s">
        <v>212</v>
      </c>
      <c r="T276" s="107" t="s">
        <v>1005</v>
      </c>
      <c r="U276" s="109" t="s">
        <v>1011</v>
      </c>
      <c r="V276" t="s">
        <v>1597</v>
      </c>
      <c r="W276" s="123" t="s">
        <v>1598</v>
      </c>
      <c r="X276" s="3" t="s">
        <v>1599</v>
      </c>
      <c r="Y276" s="127" t="s">
        <v>1898</v>
      </c>
      <c r="Z276" s="138" t="s">
        <v>2131</v>
      </c>
    </row>
    <row r="277" spans="18:26" ht="204.75" x14ac:dyDescent="0.25">
      <c r="R277" s="1" t="s">
        <v>928</v>
      </c>
      <c r="S277" s="107" t="s">
        <v>1003</v>
      </c>
      <c r="T277" s="107" t="s">
        <v>1004</v>
      </c>
      <c r="U277" s="109" t="s">
        <v>1010</v>
      </c>
      <c r="V277" s="123" t="s">
        <v>1697</v>
      </c>
      <c r="W277" s="107" t="s">
        <v>1003</v>
      </c>
      <c r="X277" s="123" t="s">
        <v>1698</v>
      </c>
      <c r="Y277" s="127" t="s">
        <v>1933</v>
      </c>
      <c r="Z277" s="140" t="s">
        <v>2166</v>
      </c>
    </row>
    <row r="278" spans="18:26" ht="63" x14ac:dyDescent="0.25">
      <c r="R278" s="130" t="s">
        <v>1699</v>
      </c>
      <c r="S278" s="109" t="s">
        <v>2191</v>
      </c>
      <c r="T278" s="109" t="s">
        <v>2192</v>
      </c>
      <c r="U278" s="109" t="s">
        <v>2193</v>
      </c>
      <c r="V278" s="109" t="s">
        <v>2194</v>
      </c>
      <c r="W278" s="109" t="s">
        <v>2195</v>
      </c>
      <c r="X278" s="109" t="s">
        <v>2196</v>
      </c>
      <c r="Y278" s="109" t="s">
        <v>2197</v>
      </c>
      <c r="Z278" s="109" t="s">
        <v>2198</v>
      </c>
    </row>
    <row r="279" spans="18:26" ht="31.5" x14ac:dyDescent="0.25">
      <c r="R279" s="1" t="s">
        <v>2208</v>
      </c>
      <c r="S279" s="107" t="s">
        <v>2209</v>
      </c>
      <c r="T279" s="107" t="s">
        <v>2210</v>
      </c>
      <c r="U279" s="107" t="s">
        <v>2211</v>
      </c>
      <c r="V279" s="127" t="s">
        <v>2212</v>
      </c>
      <c r="W279" s="127" t="s">
        <v>2213</v>
      </c>
      <c r="X279" s="127" t="s">
        <v>2214</v>
      </c>
      <c r="Y279" s="127" t="s">
        <v>2215</v>
      </c>
      <c r="Z279" s="138" t="s">
        <v>2216</v>
      </c>
    </row>
  </sheetData>
  <autoFilter ref="A1:Z1"/>
  <mergeCells count="1">
    <mergeCell ref="A1:A1048576"/>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Introduction</vt:lpstr>
      <vt:lpstr>Checklist</vt:lpstr>
      <vt:lpstr>Calculation Preview</vt:lpstr>
      <vt:lpstr>Config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c:creator>
  <cp:lastModifiedBy>Bruno Ferrière</cp:lastModifiedBy>
  <cp:lastPrinted>2015-08-11T14:49:03Z</cp:lastPrinted>
  <dcterms:created xsi:type="dcterms:W3CDTF">2014-03-23T23:02:39Z</dcterms:created>
  <dcterms:modified xsi:type="dcterms:W3CDTF">2017-02-10T14:59:02Z</dcterms:modified>
</cp:coreProperties>
</file>